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S:\Board\Board Agendas\Board Agenda FY 2020-2021\12. AUGUST 2021\Disbursement Report\"/>
    </mc:Choice>
  </mc:AlternateContent>
  <xr:revisionPtr revIDLastSave="0" documentId="13_ncr:1_{5DBE06DD-886F-4B98-8F32-ACF5BDF768E9}" xr6:coauthVersionLast="47" xr6:coauthVersionMax="47" xr10:uidLastSave="{00000000-0000-0000-0000-000000000000}"/>
  <bookViews>
    <workbookView xWindow="28680" yWindow="-120" windowWidth="29040" windowHeight="15840" firstSheet="1" activeTab="8" xr2:uid="{00000000-000D-0000-FFFF-FFFF00000000}"/>
  </bookViews>
  <sheets>
    <sheet name="ACH &amp; Recap " sheetId="1" r:id="rId1"/>
    <sheet name="2. Vendor Pmt Hist" sheetId="2" r:id="rId2"/>
    <sheet name="3. Disbursement Rpt" sheetId="3" r:id="rId3"/>
    <sheet name="4. Vendor pmt " sheetId="9" r:id="rId4"/>
    <sheet name="5. Pcard Rpt" sheetId="6" r:id="rId5"/>
    <sheet name="6. Gas Rpt" sheetId="4" r:id="rId6"/>
    <sheet name="7. Chk register" sheetId="5" r:id="rId7"/>
    <sheet name="8. AP voids" sheetId="8" r:id="rId8"/>
    <sheet name="9. Fund Summary" sheetId="7" r:id="rId9"/>
  </sheets>
  <definedNames>
    <definedName name="_xlnm.Print_Area" localSheetId="2">'3. Disbursement Rpt'!$A$1:$F$60</definedName>
    <definedName name="_xlnm.Print_Area" localSheetId="5">'6. Gas Rpt'!$B$1:$F$184,'6. Gas Rpt'!$I$3:$N$14</definedName>
    <definedName name="_xlnm.Print_Area" localSheetId="0">'ACH &amp; Recap '!$A$1:$J$36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C25" i="1"/>
  <c r="C23" i="1"/>
  <c r="F184" i="4"/>
  <c r="L10" i="4"/>
  <c r="K10" i="4"/>
  <c r="E9" i="4"/>
  <c r="M8" i="4"/>
  <c r="L8" i="4"/>
  <c r="K8" i="4"/>
  <c r="L7" i="4"/>
  <c r="K7" i="4"/>
  <c r="M7" i="4" s="1"/>
  <c r="M10" i="4" s="1"/>
  <c r="E60" i="3" l="1"/>
  <c r="E8" i="3"/>
  <c r="C13" i="1"/>
  <c r="C11" i="1"/>
  <c r="C12" i="1"/>
  <c r="C8" i="1"/>
  <c r="E31" i="1"/>
  <c r="C15" i="1" l="1"/>
  <c r="G31" i="1" s="1"/>
  <c r="C31" i="1"/>
  <c r="I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Harris County Department of Education</author>
  </authors>
  <commentList>
    <comment ref="C2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Comes from Check Register Tab
(1999- General Fund
Amount: 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comes from Check Register Tab:
Add all accounts from (200-400)
</t>
        </r>
      </text>
    </comment>
    <comment ref="C2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comes from Check Register Tab:
Add all accounts from (700)</t>
        </r>
      </text>
    </comment>
    <comment ref="C27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comes from Check Register Tab:
Add all accounts from (800)
</t>
        </r>
      </text>
    </comment>
    <comment ref="E2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Comes from P-Card Report 
(Total Transaction $)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comes from Gas Card tab:
Total of summary (TOP $)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<sst xmlns="http://schemas.openxmlformats.org/spreadsheetml/2006/main" count="9889" uniqueCount="2792">
  <si>
    <t>Fiscal Year 2020-2021</t>
  </si>
  <si>
    <t>HARRIS COUNTY DEPARTMENT OF EDUCATION</t>
  </si>
  <si>
    <t xml:space="preserve"> </t>
  </si>
  <si>
    <t>Posting Date</t>
  </si>
  <si>
    <t>Payee/Description</t>
  </si>
  <si>
    <r>
      <t xml:space="preserve">Transaction </t>
    </r>
    <r>
      <rPr>
        <u/>
        <sz val="10"/>
        <rFont val="Arial"/>
        <family val="2"/>
      </rPr>
      <t>Amount</t>
    </r>
  </si>
  <si>
    <t>Total WIRE Transfers:</t>
  </si>
  <si>
    <t xml:space="preserve">                                                                                         </t>
  </si>
  <si>
    <t>RECAP OF ALL DISBURSEMENTS</t>
  </si>
  <si>
    <t>Checks</t>
  </si>
  <si>
    <t>Total</t>
  </si>
  <si>
    <t>Printed</t>
  </si>
  <si>
    <t>PCard</t>
  </si>
  <si>
    <t>WIRES</t>
  </si>
  <si>
    <t>Disbursements</t>
  </si>
  <si>
    <t>Total General Operating &amp; Payroll Clearing (100-199)</t>
  </si>
  <si>
    <t>Total Special Revenue (200-400)</t>
  </si>
  <si>
    <t>Total PFC Funds</t>
  </si>
  <si>
    <t>(600)</t>
  </si>
  <si>
    <t>Total Capital Project (600)</t>
  </si>
  <si>
    <t>Total Internal Service/Facilities (700)</t>
  </si>
  <si>
    <t>Total Fiduciary (800)</t>
  </si>
  <si>
    <t>Total (900)</t>
  </si>
  <si>
    <t>Total  P Card Activity</t>
  </si>
  <si>
    <t>Total ACH Transfers-Gen Operating &amp; Payroll Clearing</t>
  </si>
  <si>
    <t xml:space="preserve">Credit Card charges paid by check from above </t>
  </si>
  <si>
    <t xml:space="preserve">   (other than P Card)</t>
  </si>
  <si>
    <t>JULY  2021 Payroll</t>
  </si>
  <si>
    <t>JUNE 2021  TRS TEXNET Payment</t>
  </si>
  <si>
    <t>JULY 2021 TRS Active Care Medical Payment</t>
  </si>
  <si>
    <t xml:space="preserve">IRS Tax Payment for JULY 15TH </t>
  </si>
  <si>
    <t>Payroll Deductions for JULY 15TH</t>
  </si>
  <si>
    <t>IRS Tax Payment for JULY 30TH</t>
  </si>
  <si>
    <t>Payroll Deductions for JULY 3OTH</t>
  </si>
  <si>
    <r>
      <rPr>
        <b/>
        <sz val="9"/>
        <rFont val="Arial"/>
        <family val="2"/>
      </rPr>
      <t>Vendor</t>
    </r>
  </si>
  <si>
    <r>
      <rPr>
        <b/>
        <sz val="9"/>
        <rFont val="Arial"/>
        <family val="2"/>
      </rPr>
      <t>Vendor number</t>
    </r>
  </si>
  <si>
    <r>
      <rPr>
        <b/>
        <sz val="9"/>
        <rFont val="Arial"/>
        <family val="2"/>
      </rPr>
      <t>Sum of payments</t>
    </r>
  </si>
  <si>
    <r>
      <rPr>
        <b/>
        <sz val="9"/>
        <rFont val="Arial"/>
        <family val="2"/>
      </rPr>
      <t>Description</t>
    </r>
  </si>
  <si>
    <r>
      <rPr>
        <b/>
        <sz val="9"/>
        <rFont val="Arial"/>
        <family val="2"/>
      </rPr>
      <t>Contract Type</t>
    </r>
  </si>
  <si>
    <r>
      <rPr>
        <sz val="8"/>
        <rFont val="Arial"/>
        <family val="2"/>
      </rPr>
      <t>AAMA, INC.</t>
    </r>
  </si>
  <si>
    <r>
      <rPr>
        <sz val="8"/>
        <rFont val="Arial"/>
        <family val="2"/>
      </rPr>
      <t>Service Agreement</t>
    </r>
  </si>
  <si>
    <r>
      <rPr>
        <sz val="8"/>
        <rFont val="Arial"/>
        <family val="2"/>
      </rPr>
      <t>Afterschool Program</t>
    </r>
  </si>
  <si>
    <r>
      <rPr>
        <sz val="8"/>
        <rFont val="Arial"/>
        <family val="2"/>
      </rPr>
      <t>ALDINE INDEPENDENT SCHOOL DISTRICT</t>
    </r>
  </si>
  <si>
    <r>
      <rPr>
        <sz val="8"/>
        <rFont val="Arial"/>
        <family val="2"/>
      </rPr>
      <t>Interlocal Agreement</t>
    </r>
  </si>
  <si>
    <r>
      <rPr>
        <sz val="8"/>
        <rFont val="Arial"/>
        <family val="2"/>
      </rPr>
      <t>ALIEF INDEPENDENT SCHOOL DISTRICT</t>
    </r>
  </si>
  <si>
    <r>
      <rPr>
        <sz val="8"/>
        <rFont val="Arial"/>
        <family val="2"/>
      </rPr>
      <t>ANN MARIE HARBOUR</t>
    </r>
  </si>
  <si>
    <r>
      <rPr>
        <sz val="8"/>
        <rFont val="Arial"/>
        <family val="2"/>
      </rPr>
      <t>Job #18/034MR</t>
    </r>
  </si>
  <si>
    <r>
      <rPr>
        <sz val="8"/>
        <rFont val="Arial"/>
        <family val="2"/>
      </rPr>
      <t>APPLE INC</t>
    </r>
  </si>
  <si>
    <r>
      <rPr>
        <sz val="8"/>
        <rFont val="Arial"/>
        <family val="2"/>
      </rPr>
      <t>Quote</t>
    </r>
  </si>
  <si>
    <r>
      <rPr>
        <sz val="8"/>
        <rFont val="Arial"/>
        <family val="2"/>
      </rPr>
      <t>Technology equipment</t>
    </r>
  </si>
  <si>
    <r>
      <rPr>
        <sz val="8"/>
        <rFont val="Arial"/>
        <family val="2"/>
      </rPr>
      <t>AVANADE INC</t>
    </r>
  </si>
  <si>
    <r>
      <rPr>
        <sz val="8"/>
        <rFont val="Arial"/>
        <family val="2"/>
      </rPr>
      <t>Job 20/022YR</t>
    </r>
  </si>
  <si>
    <r>
      <rPr>
        <sz val="8"/>
        <rFont val="Arial"/>
        <family val="2"/>
      </rPr>
      <t>Technology Service</t>
    </r>
  </si>
  <si>
    <r>
      <rPr>
        <sz val="8"/>
        <rFont val="Arial"/>
        <family val="2"/>
      </rPr>
      <t>BLACKMON-MOORING STEAMATIC INC</t>
    </r>
  </si>
  <si>
    <r>
      <rPr>
        <sz val="8"/>
        <rFont val="Arial"/>
        <family val="2"/>
      </rPr>
      <t>Job 19/042MJ</t>
    </r>
  </si>
  <si>
    <r>
      <rPr>
        <sz val="8"/>
        <rFont val="Arial"/>
        <family val="2"/>
      </rPr>
      <t>Facilities services</t>
    </r>
  </si>
  <si>
    <r>
      <rPr>
        <sz val="8"/>
        <rFont val="Arial"/>
        <family val="2"/>
      </rPr>
      <t>BUTLER BUSINESS PRODUCTS</t>
    </r>
  </si>
  <si>
    <r>
      <rPr>
        <sz val="8"/>
        <rFont val="Arial"/>
        <family val="2"/>
      </rPr>
      <t>Job # 17/004KH, 17/006KH,</t>
    </r>
  </si>
  <si>
    <r>
      <rPr>
        <sz val="8"/>
        <rFont val="Arial"/>
        <family val="2"/>
      </rPr>
      <t>Office, furniture supplies</t>
    </r>
  </si>
  <si>
    <r>
      <rPr>
        <sz val="8"/>
        <rFont val="Arial"/>
        <family val="2"/>
      </rPr>
      <t>CDW GOVERNMENT INC</t>
    </r>
  </si>
  <si>
    <r>
      <rPr>
        <sz val="8"/>
        <rFont val="Arial"/>
        <family val="2"/>
      </rPr>
      <t>Job # 18/056KD-13</t>
    </r>
  </si>
  <si>
    <r>
      <rPr>
        <sz val="8"/>
        <rFont val="Arial"/>
        <family val="2"/>
      </rPr>
      <t>Technology equipment, supplies, consulting</t>
    </r>
  </si>
  <si>
    <r>
      <rPr>
        <sz val="8"/>
        <rFont val="Arial"/>
        <family val="2"/>
      </rPr>
      <t>CITY OF HOUSTON HEALTH DEPARTMENT</t>
    </r>
  </si>
  <si>
    <r>
      <rPr>
        <sz val="8"/>
        <rFont val="Arial"/>
        <family val="2"/>
      </rPr>
      <t>Lease Agreement</t>
    </r>
  </si>
  <si>
    <r>
      <rPr>
        <sz val="8"/>
        <rFont val="Arial"/>
        <family val="2"/>
      </rPr>
      <t>Lease Agreement for Head Start</t>
    </r>
  </si>
  <si>
    <r>
      <rPr>
        <sz val="8"/>
        <rFont val="Arial"/>
        <family val="2"/>
      </rPr>
      <t>CITY OF HOUSTON WATER</t>
    </r>
  </si>
  <si>
    <r>
      <rPr>
        <sz val="8"/>
        <rFont val="Arial"/>
        <family val="2"/>
      </rPr>
      <t>Utilities</t>
    </r>
  </si>
  <si>
    <r>
      <rPr>
        <sz val="8"/>
        <rFont val="Arial"/>
        <family val="2"/>
      </rPr>
      <t>CLEAR CREEK ISD</t>
    </r>
  </si>
  <si>
    <r>
      <rPr>
        <sz val="8"/>
        <rFont val="Arial"/>
        <family val="2"/>
      </rPr>
      <t>COMCAST HOLDINGS CORPORATION</t>
    </r>
  </si>
  <si>
    <r>
      <rPr>
        <sz val="8"/>
        <rFont val="Arial"/>
        <family val="2"/>
      </rPr>
      <t>Internet service</t>
    </r>
  </si>
  <si>
    <r>
      <rPr>
        <sz val="8"/>
        <rFont val="Arial"/>
        <family val="2"/>
      </rPr>
      <t>CRE8 INCORPORATED</t>
    </r>
  </si>
  <si>
    <r>
      <rPr>
        <sz val="8"/>
        <rFont val="Arial"/>
        <family val="2"/>
      </rPr>
      <t>Job # 17/015KJ</t>
    </r>
  </si>
  <si>
    <r>
      <rPr>
        <sz val="8"/>
        <rFont val="Arial"/>
        <family val="2"/>
      </rPr>
      <t>Architectural Design services</t>
    </r>
  </si>
  <si>
    <r>
      <rPr>
        <sz val="8"/>
        <rFont val="Arial"/>
        <family val="2"/>
      </rPr>
      <t>DAHILL OFFICE TECHNOLOGY CORP</t>
    </r>
  </si>
  <si>
    <r>
      <rPr>
        <sz val="8"/>
        <rFont val="Arial"/>
        <family val="2"/>
      </rPr>
      <t>Job # 17/026KH</t>
    </r>
  </si>
  <si>
    <r>
      <rPr>
        <sz val="8"/>
        <rFont val="Arial"/>
        <family val="2"/>
      </rPr>
      <t>Copier services</t>
    </r>
  </si>
  <si>
    <r>
      <rPr>
        <sz val="8"/>
        <rFont val="Arial"/>
        <family val="2"/>
      </rPr>
      <t>DAVIS VISION INC</t>
    </r>
  </si>
  <si>
    <r>
      <rPr>
        <sz val="8"/>
        <rFont val="Arial"/>
        <family val="2"/>
      </rPr>
      <t>Employee Insurance</t>
    </r>
  </si>
  <si>
    <r>
      <rPr>
        <sz val="8"/>
        <rFont val="Arial"/>
        <family val="2"/>
      </rPr>
      <t>Insurance Coverage</t>
    </r>
  </si>
  <si>
    <r>
      <rPr>
        <sz val="8"/>
        <rFont val="Arial"/>
        <family val="2"/>
      </rPr>
      <t>DESKOT LLC</t>
    </r>
  </si>
  <si>
    <r>
      <rPr>
        <sz val="8"/>
        <rFont val="Arial"/>
        <family val="2"/>
      </rPr>
      <t>Job 20/039YR</t>
    </r>
  </si>
  <si>
    <r>
      <rPr>
        <sz val="8"/>
        <rFont val="Arial"/>
        <family val="2"/>
      </rPr>
      <t>Child Care Partnership for Head Start</t>
    </r>
  </si>
  <si>
    <r>
      <rPr>
        <sz val="8"/>
        <rFont val="Arial"/>
        <family val="2"/>
      </rPr>
      <t>DOUCET &amp; ASSOCIATES INC</t>
    </r>
  </si>
  <si>
    <r>
      <rPr>
        <sz val="8"/>
        <rFont val="Arial"/>
        <family val="2"/>
      </rPr>
      <t>Professional Service Contract</t>
    </r>
  </si>
  <si>
    <r>
      <rPr>
        <sz val="8"/>
        <rFont val="Arial"/>
        <family val="2"/>
      </rPr>
      <t>Land Surveying</t>
    </r>
  </si>
  <si>
    <r>
      <rPr>
        <sz val="8"/>
        <rFont val="Arial"/>
        <family val="2"/>
      </rPr>
      <t>DURA PIER FACILITIES SERVICES LTD</t>
    </r>
  </si>
  <si>
    <r>
      <rPr>
        <sz val="8"/>
        <rFont val="Arial"/>
        <family val="2"/>
      </rPr>
      <t>Job # 17/020CG, 18/060JN,</t>
    </r>
  </si>
  <si>
    <r>
      <rPr>
        <sz val="8"/>
        <rFont val="Arial"/>
        <family val="2"/>
      </rPr>
      <t>E LEARN INC</t>
    </r>
  </si>
  <si>
    <r>
      <rPr>
        <sz val="8"/>
        <rFont val="Arial"/>
        <family val="2"/>
      </rPr>
      <t>Adult Ed Testing Material</t>
    </r>
  </si>
  <si>
    <r>
      <rPr>
        <sz val="8"/>
        <rFont val="Arial"/>
        <family val="2"/>
      </rPr>
      <t>Sole Source</t>
    </r>
  </si>
  <si>
    <r>
      <rPr>
        <sz val="8"/>
        <rFont val="Arial"/>
        <family val="2"/>
      </rPr>
      <t>EMCOR GOWAN INC</t>
    </r>
  </si>
  <si>
    <r>
      <rPr>
        <sz val="8"/>
        <rFont val="Arial"/>
        <family val="2"/>
      </rPr>
      <t>Job 18/060JN</t>
    </r>
  </si>
  <si>
    <r>
      <rPr>
        <sz val="8"/>
        <rFont val="Arial"/>
        <family val="2"/>
      </rPr>
      <t>AC Service</t>
    </r>
  </si>
  <si>
    <r>
      <rPr>
        <sz val="8"/>
        <rFont val="Arial"/>
        <family val="2"/>
      </rPr>
      <t>ENERGY FUTURE HOLDINGS CORP-DO NOT</t>
    </r>
  </si>
  <si>
    <r>
      <rPr>
        <sz val="8"/>
        <rFont val="Arial"/>
        <family val="2"/>
      </rPr>
      <t>ENGLISH + ASSOCIATES ARCHITECTS INC</t>
    </r>
  </si>
  <si>
    <r>
      <rPr>
        <sz val="8"/>
        <rFont val="Arial"/>
        <family val="2"/>
      </rPr>
      <t>Job# 20/043IA</t>
    </r>
  </si>
  <si>
    <r>
      <rPr>
        <sz val="8"/>
        <rFont val="Arial"/>
        <family val="2"/>
      </rPr>
      <t>ERC ENVIRONMENTAL &amp; CONST SERV INC</t>
    </r>
  </si>
  <si>
    <r>
      <rPr>
        <sz val="8"/>
        <rFont val="Arial"/>
        <family val="2"/>
      </rPr>
      <t>Job # 19/042MJ</t>
    </r>
  </si>
  <si>
    <r>
      <rPr>
        <sz val="8"/>
        <rFont val="Arial"/>
        <family val="2"/>
      </rPr>
      <t>Disaster Mitigation Commodities</t>
    </r>
  </si>
  <si>
    <r>
      <rPr>
        <sz val="8"/>
        <rFont val="Arial"/>
        <family val="2"/>
      </rPr>
      <t>EXECU TEAM STAFFING</t>
    </r>
  </si>
  <si>
    <r>
      <rPr>
        <sz val="8"/>
        <rFont val="Arial"/>
        <family val="2"/>
      </rPr>
      <t>Job # 17/045KJ</t>
    </r>
  </si>
  <si>
    <r>
      <rPr>
        <sz val="8"/>
        <rFont val="Arial"/>
        <family val="2"/>
      </rPr>
      <t>Staffing Service</t>
    </r>
  </si>
  <si>
    <r>
      <rPr>
        <sz val="8"/>
        <rFont val="Arial"/>
        <family val="2"/>
      </rPr>
      <t>EXECUTIVE THREAT SOLUTIONS LLC</t>
    </r>
  </si>
  <si>
    <r>
      <rPr>
        <sz val="8"/>
        <rFont val="Arial"/>
        <family val="2"/>
      </rPr>
      <t>Job #16/060CG, Service</t>
    </r>
  </si>
  <si>
    <r>
      <rPr>
        <sz val="8"/>
        <rFont val="Arial"/>
        <family val="2"/>
      </rPr>
      <t>Security service</t>
    </r>
  </si>
  <si>
    <r>
      <rPr>
        <sz val="8"/>
        <rFont val="Arial"/>
        <family val="2"/>
      </rPr>
      <t>FELLOWSHIP OF PURPOSE EARLY CHILDHO</t>
    </r>
  </si>
  <si>
    <r>
      <rPr>
        <sz val="8"/>
        <rFont val="Arial"/>
        <family val="2"/>
      </rPr>
      <t>Job # 16/014YR, Service</t>
    </r>
  </si>
  <si>
    <r>
      <rPr>
        <sz val="8"/>
        <rFont val="Arial"/>
        <family val="2"/>
      </rPr>
      <t>GALENA PARK ISD</t>
    </r>
  </si>
  <si>
    <r>
      <rPr>
        <sz val="8"/>
        <rFont val="Arial"/>
        <family val="2"/>
      </rPr>
      <t>HALLMARK OFFICE PRODUCTS INC</t>
    </r>
  </si>
  <si>
    <r>
      <rPr>
        <sz val="8"/>
        <rFont val="Arial"/>
        <family val="2"/>
      </rPr>
      <t>Job # 19/025KD</t>
    </r>
  </si>
  <si>
    <r>
      <rPr>
        <sz val="8"/>
        <rFont val="Arial"/>
        <family val="2"/>
      </rPr>
      <t>Office furniture and supplies</t>
    </r>
  </si>
  <si>
    <r>
      <rPr>
        <sz val="8"/>
        <rFont val="Arial"/>
        <family val="2"/>
      </rPr>
      <t>HARRIS COUNTY APPRAISAL DISTRICT</t>
    </r>
  </si>
  <si>
    <r>
      <rPr>
        <sz val="8"/>
        <rFont val="Arial"/>
        <family val="2"/>
      </rPr>
      <t>Per Texas Law/Linebarger</t>
    </r>
  </si>
  <si>
    <r>
      <rPr>
        <sz val="8"/>
        <rFont val="Arial"/>
        <family val="2"/>
      </rPr>
      <t>Tax appraisal</t>
    </r>
  </si>
  <si>
    <r>
      <rPr>
        <sz val="8"/>
        <rFont val="Arial"/>
        <family val="2"/>
      </rPr>
      <t>HARRIS COUNTY TREASURER</t>
    </r>
  </si>
  <si>
    <r>
      <rPr>
        <sz val="8"/>
        <rFont val="Arial"/>
        <family val="2"/>
      </rPr>
      <t>Security Service</t>
    </r>
  </si>
  <si>
    <r>
      <rPr>
        <sz val="8"/>
        <rFont val="Arial"/>
        <family val="2"/>
      </rPr>
      <t>HIGH POINT SANITARY SOLUTIONS</t>
    </r>
  </si>
  <si>
    <r>
      <rPr>
        <sz val="8"/>
        <rFont val="Arial"/>
        <family val="2"/>
      </rPr>
      <t>Job # 18/007KD, 18/075KD</t>
    </r>
  </si>
  <si>
    <r>
      <rPr>
        <sz val="8"/>
        <rFont val="Arial"/>
        <family val="2"/>
      </rPr>
      <t>Sanitation supplies</t>
    </r>
  </si>
  <si>
    <r>
      <rPr>
        <sz val="8"/>
        <rFont val="Arial"/>
        <family val="2"/>
      </rPr>
      <t>HILLCO PARTNERS LLC</t>
    </r>
  </si>
  <si>
    <r>
      <rPr>
        <sz val="8"/>
        <rFont val="Arial"/>
        <family val="2"/>
      </rPr>
      <t>Job #20/038KJ</t>
    </r>
  </si>
  <si>
    <r>
      <rPr>
        <sz val="8"/>
        <rFont val="Arial"/>
        <family val="2"/>
      </rPr>
      <t>Contracted Services</t>
    </r>
  </si>
  <si>
    <r>
      <rPr>
        <sz val="8"/>
        <rFont val="Arial"/>
        <family val="2"/>
      </rPr>
      <t>HOUSTON ISD</t>
    </r>
  </si>
  <si>
    <r>
      <rPr>
        <sz val="8"/>
        <rFont val="Arial"/>
        <family val="2"/>
      </rPr>
      <t>HTEC-HOUSTONS TRAINING AND</t>
    </r>
  </si>
  <si>
    <r>
      <rPr>
        <sz val="8"/>
        <rFont val="Arial"/>
        <family val="2"/>
      </rPr>
      <t>Job # 19/056KJ Service</t>
    </r>
  </si>
  <si>
    <r>
      <rPr>
        <sz val="8"/>
        <rFont val="Arial"/>
        <family val="2"/>
      </rPr>
      <t>Educational and Vocational Training</t>
    </r>
  </si>
  <si>
    <r>
      <rPr>
        <sz val="8"/>
        <rFont val="Arial"/>
        <family val="2"/>
      </rPr>
      <t>HUMBLE INDEPENDENT SCHOOL DISTRICT</t>
    </r>
  </si>
  <si>
    <r>
      <rPr>
        <sz val="8"/>
        <rFont val="Arial"/>
        <family val="2"/>
      </rPr>
      <t>IMAGINE LEARNING INCORPORATED</t>
    </r>
  </si>
  <si>
    <r>
      <rPr>
        <sz val="8"/>
        <rFont val="Arial"/>
        <family val="2"/>
      </rPr>
      <t>Buyboard contract #579-19</t>
    </r>
  </si>
  <si>
    <r>
      <rPr>
        <sz val="8"/>
        <rFont val="Arial"/>
        <family val="2"/>
      </rPr>
      <t>Head Start subscription</t>
    </r>
  </si>
  <si>
    <r>
      <rPr>
        <sz val="8"/>
        <rFont val="Arial"/>
        <family val="2"/>
      </rPr>
      <t>KAPLAN EARLY LEARNING COMPANY</t>
    </r>
  </si>
  <si>
    <r>
      <rPr>
        <sz val="8"/>
        <rFont val="Arial"/>
        <family val="2"/>
      </rPr>
      <t>Job #18/058KC, #17/046MR</t>
    </r>
  </si>
  <si>
    <r>
      <rPr>
        <sz val="8"/>
        <rFont val="Arial"/>
        <family val="2"/>
      </rPr>
      <t>Educational Supplies</t>
    </r>
  </si>
  <si>
    <r>
      <rPr>
        <sz val="8"/>
        <rFont val="Arial"/>
        <family val="2"/>
      </rPr>
      <t>KARCZEWSKI BRADSHAW LLP</t>
    </r>
  </si>
  <si>
    <r>
      <rPr>
        <sz val="8"/>
        <rFont val="Arial"/>
        <family val="2"/>
      </rPr>
      <t>Professional Service</t>
    </r>
  </si>
  <si>
    <r>
      <rPr>
        <sz val="8"/>
        <rFont val="Arial"/>
        <family val="2"/>
      </rPr>
      <t>Legal Services</t>
    </r>
  </si>
  <si>
    <r>
      <rPr>
        <sz val="8"/>
        <rFont val="Arial"/>
        <family val="2"/>
      </rPr>
      <t>KQC INVESTORS, LLC</t>
    </r>
  </si>
  <si>
    <r>
      <rPr>
        <sz val="8"/>
        <rFont val="Arial"/>
        <family val="2"/>
      </rPr>
      <t>LABATT INSTITUTIONAL SUPPLY COMPANY</t>
    </r>
  </si>
  <si>
    <r>
      <rPr>
        <sz val="8"/>
        <rFont val="Arial"/>
        <family val="2"/>
      </rPr>
      <t>Job # 16/029TJ-03</t>
    </r>
  </si>
  <si>
    <r>
      <rPr>
        <sz val="8"/>
        <rFont val="Arial"/>
        <family val="2"/>
      </rPr>
      <t>Meals for Head Start</t>
    </r>
  </si>
  <si>
    <r>
      <rPr>
        <sz val="8"/>
        <rFont val="Arial"/>
        <family val="2"/>
      </rPr>
      <t>LOCKWOOD, ANDREWS &amp; NEWNAM INC</t>
    </r>
  </si>
  <si>
    <r>
      <rPr>
        <sz val="8"/>
        <rFont val="Arial"/>
        <family val="2"/>
      </rPr>
      <t>Job # 20/055KJ</t>
    </r>
  </si>
  <si>
    <r>
      <rPr>
        <sz val="8"/>
        <rFont val="Arial"/>
        <family val="2"/>
      </rPr>
      <t>Construction Management</t>
    </r>
  </si>
  <si>
    <r>
      <rPr>
        <sz val="8"/>
        <rFont val="Arial"/>
        <family val="2"/>
      </rPr>
      <t>MCGRIFF SEIBELS &amp; WILLIAMS OF</t>
    </r>
  </si>
  <si>
    <r>
      <rPr>
        <sz val="8"/>
        <rFont val="Arial"/>
        <family val="2"/>
      </rPr>
      <t>Job # 17/002LB</t>
    </r>
  </si>
  <si>
    <r>
      <rPr>
        <sz val="8"/>
        <rFont val="Arial"/>
        <family val="2"/>
      </rPr>
      <t>HCDE Insurance</t>
    </r>
  </si>
  <si>
    <r>
      <rPr>
        <sz val="8"/>
        <rFont val="Arial"/>
        <family val="2"/>
      </rPr>
      <t>METROPOLITAN LANDSCAPE MGMT INC</t>
    </r>
  </si>
  <si>
    <r>
      <rPr>
        <sz val="8"/>
        <rFont val="Arial"/>
        <family val="2"/>
      </rPr>
      <t>Job # 15/023JN</t>
    </r>
  </si>
  <si>
    <r>
      <rPr>
        <sz val="8"/>
        <rFont val="Arial"/>
        <family val="2"/>
      </rPr>
      <t>Landscape service</t>
    </r>
  </si>
  <si>
    <r>
      <rPr>
        <sz val="8"/>
        <rFont val="Arial"/>
        <family val="2"/>
      </rPr>
      <t>METROPOLITAN LIFE INSURANCE COMPANY</t>
    </r>
  </si>
  <si>
    <r>
      <rPr>
        <sz val="8"/>
        <rFont val="Arial"/>
        <family val="2"/>
      </rPr>
      <t>Agreement</t>
    </r>
  </si>
  <si>
    <r>
      <rPr>
        <sz val="8"/>
        <rFont val="Arial"/>
        <family val="2"/>
      </rPr>
      <t>MOAK CASEY &amp; ASSOCIATES INC</t>
    </r>
  </si>
  <si>
    <r>
      <rPr>
        <sz val="8"/>
        <rFont val="Arial"/>
        <family val="2"/>
      </rPr>
      <t>Accounting Service</t>
    </r>
  </si>
  <si>
    <r>
      <rPr>
        <sz val="8"/>
        <rFont val="Arial"/>
        <family val="2"/>
      </rPr>
      <t>NASH INDUSTRIES INC</t>
    </r>
  </si>
  <si>
    <r>
      <rPr>
        <sz val="8"/>
        <rFont val="Arial"/>
        <family val="2"/>
      </rPr>
      <t>Job # 20/017MR</t>
    </r>
  </si>
  <si>
    <r>
      <rPr>
        <sz val="8"/>
        <rFont val="Arial"/>
        <family val="2"/>
      </rPr>
      <t>NEIGHBORHOOD CENTERS INC</t>
    </r>
  </si>
  <si>
    <r>
      <rPr>
        <sz val="8"/>
        <rFont val="Arial"/>
        <family val="2"/>
      </rPr>
      <t>PASADENA ISD</t>
    </r>
  </si>
  <si>
    <r>
      <rPr>
        <sz val="8"/>
        <rFont val="Arial"/>
        <family val="2"/>
      </rPr>
      <t>POWERSCHOOL GROUP LLC</t>
    </r>
  </si>
  <si>
    <r>
      <rPr>
        <sz val="8"/>
        <rFont val="Arial"/>
        <family val="2"/>
      </rPr>
      <t>Invoice</t>
    </r>
  </si>
  <si>
    <r>
      <rPr>
        <sz val="8"/>
        <rFont val="Arial"/>
        <family val="2"/>
      </rPr>
      <t>Sungard Annual maintenance renewal</t>
    </r>
  </si>
  <si>
    <r>
      <rPr>
        <sz val="8"/>
        <rFont val="Arial"/>
        <family val="2"/>
      </rPr>
      <t>PS LIGHTWAVE INC</t>
    </r>
  </si>
  <si>
    <r>
      <rPr>
        <sz val="8"/>
        <rFont val="Arial"/>
        <family val="2"/>
      </rPr>
      <t>Job # 15/006MP</t>
    </r>
  </si>
  <si>
    <r>
      <rPr>
        <sz val="8"/>
        <rFont val="Arial"/>
        <family val="2"/>
      </rPr>
      <t>Technology Equipment/Supplies</t>
    </r>
  </si>
  <si>
    <r>
      <rPr>
        <sz val="8"/>
        <rFont val="Arial"/>
        <family val="2"/>
      </rPr>
      <t>PUBLIC AGENCY RETIREMENT SERVICES</t>
    </r>
  </si>
  <si>
    <r>
      <rPr>
        <sz val="8"/>
        <rFont val="Arial"/>
        <family val="2"/>
      </rPr>
      <t>Payroll deduction</t>
    </r>
  </si>
  <si>
    <r>
      <rPr>
        <sz val="8"/>
        <rFont val="Arial"/>
        <family val="2"/>
      </rPr>
      <t>QSS, L.C</t>
    </r>
  </si>
  <si>
    <r>
      <rPr>
        <sz val="8"/>
        <rFont val="Arial"/>
        <family val="2"/>
      </rPr>
      <t>Job # 15/037JN</t>
    </r>
  </si>
  <si>
    <r>
      <rPr>
        <sz val="8"/>
        <rFont val="Arial"/>
        <family val="2"/>
      </rPr>
      <t>Security equipment</t>
    </r>
  </si>
  <si>
    <r>
      <rPr>
        <sz val="8"/>
        <rFont val="Arial"/>
        <family val="2"/>
      </rPr>
      <t>SHELDON INDEPENDENT SCHOOL DISTRICT</t>
    </r>
  </si>
  <si>
    <r>
      <rPr>
        <sz val="8"/>
        <rFont val="Arial"/>
        <family val="2"/>
      </rPr>
      <t>SHI GOVERNMENT SOLUTIONS INC</t>
    </r>
  </si>
  <si>
    <r>
      <rPr>
        <sz val="8"/>
        <rFont val="Arial"/>
        <family val="2"/>
      </rPr>
      <t>SOA FIN1ST</t>
    </r>
  </si>
  <si>
    <r>
      <rPr>
        <sz val="8"/>
        <rFont val="Arial"/>
        <family val="2"/>
      </rPr>
      <t>Job #20/019KJ</t>
    </r>
  </si>
  <si>
    <r>
      <rPr>
        <sz val="8"/>
        <rFont val="Arial"/>
        <family val="2"/>
      </rPr>
      <t>SOUTHWEST CHARTER SCHOOL</t>
    </r>
  </si>
  <si>
    <r>
      <rPr>
        <sz val="8"/>
        <rFont val="Arial"/>
        <family val="2"/>
      </rPr>
      <t>SPRING INDEPENDENT SCHOOL DISTRICT</t>
    </r>
  </si>
  <si>
    <r>
      <rPr>
        <sz val="8"/>
        <rFont val="Arial"/>
        <family val="2"/>
      </rPr>
      <t>TEJANO CENTER FOR COMMUNITY CONCERN</t>
    </r>
  </si>
  <si>
    <r>
      <rPr>
        <sz val="8"/>
        <rFont val="Arial"/>
        <family val="2"/>
      </rPr>
      <t>TEXAS POLITICAL SUBDIVISIONS</t>
    </r>
  </si>
  <si>
    <r>
      <rPr>
        <sz val="8"/>
        <rFont val="Arial"/>
        <family val="2"/>
      </rPr>
      <t>Insurance</t>
    </r>
  </si>
  <si>
    <r>
      <rPr>
        <sz val="8"/>
        <rFont val="Arial"/>
        <family val="2"/>
      </rPr>
      <t>THE STANDARD LIFE INSURANCE</t>
    </r>
  </si>
  <si>
    <r>
      <rPr>
        <sz val="8"/>
        <rFont val="Arial"/>
        <family val="2"/>
      </rPr>
      <t>THE TURNING POINT INC</t>
    </r>
  </si>
  <si>
    <r>
      <rPr>
        <sz val="8"/>
        <rFont val="Arial"/>
        <family val="2"/>
      </rPr>
      <t>Job # 17/043KJ</t>
    </r>
  </si>
  <si>
    <r>
      <rPr>
        <sz val="8"/>
        <rFont val="Arial"/>
        <family val="2"/>
      </rPr>
      <t>Counseling Services</t>
    </r>
  </si>
  <si>
    <r>
      <rPr>
        <sz val="8"/>
        <rFont val="Arial"/>
        <family val="2"/>
      </rPr>
      <t>UNGERBOECK SOFTWARE INTERNATIONAL</t>
    </r>
  </si>
  <si>
    <r>
      <rPr>
        <sz val="8"/>
        <rFont val="Arial"/>
        <family val="2"/>
      </rPr>
      <t>Software</t>
    </r>
  </si>
  <si>
    <r>
      <rPr>
        <sz val="8"/>
        <rFont val="Arial"/>
        <family val="2"/>
      </rPr>
      <t>UNUM LIFE INSURANCE CO OF AMERICA</t>
    </r>
  </si>
  <si>
    <r>
      <rPr>
        <sz val="8"/>
        <rFont val="Arial"/>
        <family val="2"/>
      </rPr>
      <t>Employee's life insurance</t>
    </r>
  </si>
  <si>
    <r>
      <rPr>
        <sz val="8"/>
        <rFont val="Arial"/>
        <family val="2"/>
      </rPr>
      <t>UNUM LIFE INSURANCE CO. OF AMERICA</t>
    </r>
  </si>
  <si>
    <r>
      <rPr>
        <sz val="8"/>
        <rFont val="Arial"/>
        <family val="2"/>
      </rPr>
      <t>VERIZON WIRELESS</t>
    </r>
  </si>
  <si>
    <r>
      <rPr>
        <sz val="8"/>
        <rFont val="Arial"/>
        <family val="2"/>
      </rPr>
      <t>GSA Contract</t>
    </r>
  </si>
  <si>
    <r>
      <rPr>
        <sz val="8"/>
        <rFont val="Arial"/>
        <family val="2"/>
      </rPr>
      <t>Wireless Service</t>
    </r>
  </si>
  <si>
    <r>
      <rPr>
        <sz val="8"/>
        <rFont val="Arial"/>
        <family val="2"/>
      </rPr>
      <t>VERSA CREATIVE GROUP LLC</t>
    </r>
  </si>
  <si>
    <r>
      <rPr>
        <sz val="8"/>
        <rFont val="Arial"/>
        <family val="2"/>
      </rPr>
      <t>Job # 19/047KC</t>
    </r>
  </si>
  <si>
    <r>
      <rPr>
        <sz val="8"/>
        <rFont val="Arial"/>
        <family val="2"/>
      </rPr>
      <t>Marketing</t>
    </r>
  </si>
  <si>
    <r>
      <rPr>
        <sz val="8"/>
        <rFont val="Arial"/>
        <family val="2"/>
      </rPr>
      <t>VISTRA PREFERRED INC</t>
    </r>
  </si>
  <si>
    <r>
      <rPr>
        <sz val="8"/>
        <rFont val="Arial"/>
        <family val="2"/>
      </rPr>
      <t>Electrical service</t>
    </r>
  </si>
  <si>
    <r>
      <rPr>
        <sz val="8"/>
        <rFont val="Arial"/>
        <family val="2"/>
      </rPr>
      <t>WHITLEY PENN LLP</t>
    </r>
  </si>
  <si>
    <r>
      <rPr>
        <sz val="8"/>
        <rFont val="Arial"/>
        <family val="2"/>
      </rPr>
      <t>Job #21/028YR</t>
    </r>
  </si>
  <si>
    <r>
      <rPr>
        <sz val="8"/>
        <rFont val="Arial"/>
        <family val="2"/>
      </rPr>
      <t>Audit Services for HCDE</t>
    </r>
  </si>
  <si>
    <r>
      <rPr>
        <sz val="8"/>
        <rFont val="Arial"/>
        <family val="2"/>
      </rPr>
      <t>YMCA</t>
    </r>
  </si>
  <si>
    <r>
      <rPr>
        <sz val="8"/>
        <rFont val="Arial"/>
        <family val="2"/>
      </rPr>
      <t>Job #21/044KJ</t>
    </r>
  </si>
  <si>
    <r>
      <rPr>
        <sz val="8"/>
        <rFont val="Arial"/>
        <family val="2"/>
      </rPr>
      <t>CASE for Kids County Connections</t>
    </r>
  </si>
  <si>
    <r>
      <rPr>
        <sz val="8"/>
        <rFont val="Arial"/>
        <family val="2"/>
      </rPr>
      <t>ZIEBEN FOUNDATION PROPERTIES</t>
    </r>
  </si>
  <si>
    <t>Description</t>
  </si>
  <si>
    <t>Beginning</t>
  </si>
  <si>
    <t>New</t>
  </si>
  <si>
    <t>Closed</t>
  </si>
  <si>
    <t>Total:</t>
  </si>
  <si>
    <t>BUDGET MANAGER</t>
  </si>
  <si>
    <r>
      <rPr>
        <sz val="10"/>
        <rFont val="Arial"/>
        <family val="2"/>
      </rPr>
      <t>Budget Manager
Codes</t>
    </r>
  </si>
  <si>
    <t>Division</t>
  </si>
  <si>
    <t>Adult Education</t>
  </si>
  <si>
    <t>Business Support Services</t>
  </si>
  <si>
    <t>Communications and Public Information</t>
  </si>
  <si>
    <t>Cooperative for Afterschool Enrichment</t>
  </si>
  <si>
    <t>Head Start</t>
  </si>
  <si>
    <t>Human Resources</t>
  </si>
  <si>
    <t>Client Engagement</t>
  </si>
  <si>
    <t>Research and Evaluation</t>
  </si>
  <si>
    <t>Center for Grants Development</t>
  </si>
  <si>
    <t>Educator Certification and Professional Advancement</t>
  </si>
  <si>
    <t>Center for Safe and Secure Schools</t>
  </si>
  <si>
    <t>Administration:</t>
  </si>
  <si>
    <t>Assistant Superintendent - Parker</t>
  </si>
  <si>
    <t>Assistant Superintendent- McLeod</t>
  </si>
  <si>
    <t>Special Assistant to the Superintendent</t>
  </si>
  <si>
    <t>Chief of Staff for the Superintendent</t>
  </si>
  <si>
    <t>Superintendent</t>
  </si>
  <si>
    <t>Executive Assistant to Board of Trustees</t>
  </si>
  <si>
    <t>Facilities:</t>
  </si>
  <si>
    <t>Facility Support Services</t>
  </si>
  <si>
    <t>Choice Facility Partners</t>
  </si>
  <si>
    <t>Gulf Coast Food Cooperative</t>
  </si>
  <si>
    <t>Instructional Support Services:</t>
  </si>
  <si>
    <t>Teaching and Learning Center Administration</t>
  </si>
  <si>
    <t>TLC - Special Populations</t>
  </si>
  <si>
    <t>TLC - Science</t>
  </si>
  <si>
    <t>TLC - Math</t>
  </si>
  <si>
    <t>TLC - English/Language Arts</t>
  </si>
  <si>
    <t>TLC - Special Projects</t>
  </si>
  <si>
    <t>Purchasing Services:</t>
  </si>
  <si>
    <t>Purchasing</t>
  </si>
  <si>
    <t>Schools Division:</t>
  </si>
  <si>
    <t>AB - East</t>
  </si>
  <si>
    <t>AB - West</t>
  </si>
  <si>
    <t>Highpoint - East</t>
  </si>
  <si>
    <t>Fortis Academy</t>
  </si>
  <si>
    <t>Special Education Therapy Services</t>
  </si>
  <si>
    <t>Special Schools Administration</t>
  </si>
  <si>
    <t>Technology:</t>
  </si>
  <si>
    <t>Chief Information Officer</t>
  </si>
  <si>
    <t>Records Management Services</t>
  </si>
  <si>
    <t>Texas Virtual Schools</t>
  </si>
  <si>
    <t>HCDE Other Credit Card Statements</t>
  </si>
  <si>
    <t>SUMMARY</t>
  </si>
  <si>
    <t>Allocation after rebate</t>
  </si>
  <si>
    <t>Card</t>
  </si>
  <si>
    <t># of Cards</t>
  </si>
  <si>
    <t>Rebates</t>
  </si>
  <si>
    <t>Facilities Credit card #'s</t>
  </si>
  <si>
    <t>Records Management CC #'s</t>
  </si>
  <si>
    <t xml:space="preserve">ExxonMobil </t>
  </si>
  <si>
    <t xml:space="preserve">  Gas Facilities</t>
  </si>
  <si>
    <t>0001</t>
  </si>
  <si>
    <t>Chevron/Texaco</t>
  </si>
  <si>
    <t xml:space="preserve"> Gas Records </t>
  </si>
  <si>
    <t>0002</t>
  </si>
  <si>
    <t xml:space="preserve">Total </t>
  </si>
  <si>
    <t>Grant total  to pay</t>
  </si>
  <si>
    <t>Vendor #</t>
  </si>
  <si>
    <t>Vendor Card : ExxonMobil</t>
  </si>
  <si>
    <t>Vendor Name</t>
  </si>
  <si>
    <t>Wright Express Financial Svc Corp</t>
  </si>
  <si>
    <t>HCDE Credit Card Report - July 2021 Statement</t>
  </si>
  <si>
    <t>Cards assigned to:     Facilities Division</t>
  </si>
  <si>
    <t>Card #</t>
  </si>
  <si>
    <t>Date</t>
  </si>
  <si>
    <t>Amount</t>
  </si>
  <si>
    <t>1 Warehouse</t>
  </si>
  <si>
    <t>Gasoline</t>
  </si>
  <si>
    <t>Facilities</t>
  </si>
  <si>
    <t>2 Warehouse</t>
  </si>
  <si>
    <t>4 Warehouse</t>
  </si>
  <si>
    <t>0017 Irvington</t>
  </si>
  <si>
    <t>0018 Irvington</t>
  </si>
  <si>
    <t xml:space="preserve">0020 Post Oak </t>
  </si>
  <si>
    <t xml:space="preserve">0022 Post Oak </t>
  </si>
  <si>
    <t xml:space="preserve">0023 Post Oak </t>
  </si>
  <si>
    <t xml:space="preserve">0024 Post Oak </t>
  </si>
  <si>
    <t xml:space="preserve">0025 Post Oak </t>
  </si>
  <si>
    <t>Credits</t>
  </si>
  <si>
    <t xml:space="preserve"> Rebates</t>
  </si>
  <si>
    <t>Check Register</t>
  </si>
  <si>
    <t>Fiscal Year: 21</t>
  </si>
  <si>
    <t xml:space="preserve">Period: 11 </t>
  </si>
  <si>
    <t xml:space="preserve">Fund: 1991 - GENERAL FUND  </t>
  </si>
  <si>
    <t>check number</t>
  </si>
  <si>
    <t>check date</t>
  </si>
  <si>
    <t>vend_no</t>
  </si>
  <si>
    <t>vendor name and item descriptions</t>
  </si>
  <si>
    <t>amount</t>
  </si>
  <si>
    <t>1515850  void</t>
  </si>
  <si>
    <t>05/14/2021</t>
  </si>
  <si>
    <t>88755</t>
  </si>
  <si>
    <t>UNTAPPED GENIUS LLC</t>
  </si>
  <si>
    <t>TUTOR WILL PROVIDE IN PER</t>
  </si>
  <si>
    <t>1516252  void</t>
  </si>
  <si>
    <t>06/10/2021</t>
  </si>
  <si>
    <t>88593</t>
  </si>
  <si>
    <t>RUSSELL A BARKLEY PHD</t>
  </si>
  <si>
    <t>ADDITIONAL TRAVEL EXP</t>
  </si>
  <si>
    <t>SPEAKER AGREEMENT TO PRES</t>
  </si>
  <si>
    <t xml:space="preserve">1516598  </t>
  </si>
  <si>
    <t>07/01/2021</t>
  </si>
  <si>
    <t>87967</t>
  </si>
  <si>
    <t>A-1 PERSONNEL OF HOUSTON INC</t>
  </si>
  <si>
    <t>TEMPWK 061421-062021</t>
  </si>
  <si>
    <t>TEMPS WK061421-062021</t>
  </si>
  <si>
    <t>TEMPS WK060721-061321</t>
  </si>
  <si>
    <t xml:space="preserve">1516600  </t>
  </si>
  <si>
    <t>84484</t>
  </si>
  <si>
    <t>ALIEF INDEPENDENT SCHOOL DISTRICT</t>
  </si>
  <si>
    <t>INTERLOCAL AGREEMENT BETW</t>
  </si>
  <si>
    <t xml:space="preserve">1516601  </t>
  </si>
  <si>
    <t>86081</t>
  </si>
  <si>
    <t>KRISTEN ALLEN</t>
  </si>
  <si>
    <t>2020-21 CONTRACT FOR HCDE</t>
  </si>
  <si>
    <t xml:space="preserve">1516602  </t>
  </si>
  <si>
    <t>88292</t>
  </si>
  <si>
    <t>AMERICAN FIDELITY ASSURANCE COMPANY</t>
  </si>
  <si>
    <t>JUNE 21 CAN INS</t>
  </si>
  <si>
    <t xml:space="preserve">1516603  </t>
  </si>
  <si>
    <t>20270</t>
  </si>
  <si>
    <t>AMERICAN HERITAGE LIFE INSURANCE CO</t>
  </si>
  <si>
    <t>JUN21 CAN INS</t>
  </si>
  <si>
    <t xml:space="preserve">1516608  </t>
  </si>
  <si>
    <t>80098</t>
  </si>
  <si>
    <t>CLIA WAIVED.COM</t>
  </si>
  <si>
    <t>ESTIMATED SHIPPING/HANDLI</t>
  </si>
  <si>
    <t>DRUG KIT T-CUP 13 PANEL</t>
  </si>
  <si>
    <t xml:space="preserve">1516609  </t>
  </si>
  <si>
    <t>88828</t>
  </si>
  <si>
    <t>GEORGETOWN UNIVERSITY</t>
  </si>
  <si>
    <t>REG FEE DANNY NORRIS</t>
  </si>
  <si>
    <t xml:space="preserve">1516611  </t>
  </si>
  <si>
    <t>88574</t>
  </si>
  <si>
    <t>EXECU TEAM STAFFING</t>
  </si>
  <si>
    <t>PURCHASING CLERK TEMP</t>
  </si>
  <si>
    <t xml:space="preserve">1516613  </t>
  </si>
  <si>
    <t>88689</t>
  </si>
  <si>
    <t>PAUL FORBES</t>
  </si>
  <si>
    <t>PAUL FORBES WILL PRESENT</t>
  </si>
  <si>
    <t xml:space="preserve">1516617  </t>
  </si>
  <si>
    <t>88722</t>
  </si>
  <si>
    <t>HIGH POINT</t>
  </si>
  <si>
    <t>LINER 33X40 BLK / OVOL 33</t>
  </si>
  <si>
    <t>SSS UTILITY PAD BRN STRP</t>
  </si>
  <si>
    <t xml:space="preserve">1516619  </t>
  </si>
  <si>
    <t>81932</t>
  </si>
  <si>
    <t>HYATT LEGAL PLANS INC</t>
  </si>
  <si>
    <t>JUNE21 PREPAID LEGAL</t>
  </si>
  <si>
    <t xml:space="preserve">1516620  </t>
  </si>
  <si>
    <t>34705</t>
  </si>
  <si>
    <t>J HARDING &amp; CO</t>
  </si>
  <si>
    <t>L608 TEAL GREEN</t>
  </si>
  <si>
    <t>LSW415 LADIES MARLED</t>
  </si>
  <si>
    <t xml:space="preserve">1516621  </t>
  </si>
  <si>
    <t>80734</t>
  </si>
  <si>
    <t>LEGO EDUCATION</t>
  </si>
  <si>
    <t>ITEM: 5003400 TRANSFORMER</t>
  </si>
  <si>
    <t>ITEM# 45560LEGO• MINDSTOR</t>
  </si>
  <si>
    <t xml:space="preserve">1516626  </t>
  </si>
  <si>
    <t>87653</t>
  </si>
  <si>
    <t>MARKETING MAGIC INTERNATIONAL LTD</t>
  </si>
  <si>
    <t>BRONZE 3" MEDALLION - EXP</t>
  </si>
  <si>
    <t>WITH BLUE NECK RIBBON (1.</t>
  </si>
  <si>
    <t>BACK OF BRONZE 3" MEDALLI</t>
  </si>
  <si>
    <t>LESS THAN MINIMUM SMALL Q</t>
  </si>
  <si>
    <t xml:space="preserve">1516628  </t>
  </si>
  <si>
    <t>87340</t>
  </si>
  <si>
    <t>METROPOLITAN LIFE INSURANCE COMPANY</t>
  </si>
  <si>
    <t>JUN21 ACCIDENTAL MED</t>
  </si>
  <si>
    <t>Report Date:8/4/2021</t>
  </si>
  <si>
    <t>Page 1 of 33</t>
  </si>
  <si>
    <t xml:space="preserve">1516629  </t>
  </si>
  <si>
    <t>42250</t>
  </si>
  <si>
    <t>NATIONAL ADULT EDUC HONOR SOCIETY</t>
  </si>
  <si>
    <t>PA2021-0779 NAEHS AWA</t>
  </si>
  <si>
    <t xml:space="preserve">1516630  </t>
  </si>
  <si>
    <t>45610</t>
  </si>
  <si>
    <t>PASADENA ISD</t>
  </si>
  <si>
    <t xml:space="preserve">1516631  </t>
  </si>
  <si>
    <t>87454</t>
  </si>
  <si>
    <t>PERFECT TEAMPLAY INC</t>
  </si>
  <si>
    <t>PA2021-0695 MARCH CHE</t>
  </si>
  <si>
    <t>PA2021-0697 APRIL CHE</t>
  </si>
  <si>
    <t xml:space="preserve">1516632  </t>
  </si>
  <si>
    <t>87934</t>
  </si>
  <si>
    <t>SEI INC</t>
  </si>
  <si>
    <t>HARDWARE SUPPORT FOR EMC</t>
  </si>
  <si>
    <t xml:space="preserve">1516633  </t>
  </si>
  <si>
    <t>52120</t>
  </si>
  <si>
    <t>SHELDON INDEPENDENT SCHOOL DISTRICT</t>
  </si>
  <si>
    <t xml:space="preserve">1516636  </t>
  </si>
  <si>
    <t>53950</t>
  </si>
  <si>
    <t>SPRING INDEPENDENT SCHOOL DISTRICT</t>
  </si>
  <si>
    <t>NTERLOCAL AGREEMENT BETWE</t>
  </si>
  <si>
    <t xml:space="preserve">1516637  </t>
  </si>
  <si>
    <t>81820</t>
  </si>
  <si>
    <t>THE STANDARD LIFE INSURANCE</t>
  </si>
  <si>
    <t>JUNE21 VOLUNTARY DISA</t>
  </si>
  <si>
    <t xml:space="preserve">1516638  </t>
  </si>
  <si>
    <t>58931</t>
  </si>
  <si>
    <t>TEXAS SCHOOL PUBLIC RELATIONS ASSOC</t>
  </si>
  <si>
    <t>PA2021-0762 TSPRA MEM</t>
  </si>
  <si>
    <t xml:space="preserve">1516639  </t>
  </si>
  <si>
    <t>87848</t>
  </si>
  <si>
    <t>THE TURNING POINT INC</t>
  </si>
  <si>
    <t>PA2021-0769 DIFFERENC</t>
  </si>
  <si>
    <t>ADULOSCENT RECO NOV20</t>
  </si>
  <si>
    <t xml:space="preserve">1516640  </t>
  </si>
  <si>
    <t>61927</t>
  </si>
  <si>
    <t>VERIZON WIRELESS</t>
  </si>
  <si>
    <t>CELL PH052921-062821</t>
  </si>
  <si>
    <t xml:space="preserve">1516642  </t>
  </si>
  <si>
    <t>88313</t>
  </si>
  <si>
    <t>WELLSPRING TELEHEALTH</t>
  </si>
  <si>
    <t>JUNE 21 TELEMED</t>
  </si>
  <si>
    <t xml:space="preserve">1516697  </t>
  </si>
  <si>
    <t>07/09/2021</t>
  </si>
  <si>
    <t>13871</t>
  </si>
  <si>
    <t>AT&amp;T CORP</t>
  </si>
  <si>
    <t>PHONE 062121-072021</t>
  </si>
  <si>
    <t>PHONE 061921-071821</t>
  </si>
  <si>
    <t xml:space="preserve">1516698  </t>
  </si>
  <si>
    <t xml:space="preserve">1516703  </t>
  </si>
  <si>
    <t>82495</t>
  </si>
  <si>
    <t>COMCAST CORPORATION</t>
  </si>
  <si>
    <t>INTERNET062121-072021</t>
  </si>
  <si>
    <t>INTERNT 062421-072321</t>
  </si>
  <si>
    <t xml:space="preserve">1516704  </t>
  </si>
  <si>
    <t>86779</t>
  </si>
  <si>
    <t>DAVIS VISION INC</t>
  </si>
  <si>
    <t>JUN2021 COBRA VISION</t>
  </si>
  <si>
    <t>JUN2021 VISION PLAN</t>
  </si>
  <si>
    <t xml:space="preserve">1516707  </t>
  </si>
  <si>
    <t>BUSINESS SERVICES TEMP SE</t>
  </si>
  <si>
    <t xml:space="preserve">1516709  </t>
  </si>
  <si>
    <t>25560</t>
  </si>
  <si>
    <t>FEDERAL EXPRESS CORPORATION</t>
  </si>
  <si>
    <t>FEDEX EXPRESS SERVICE</t>
  </si>
  <si>
    <t xml:space="preserve">1516714  </t>
  </si>
  <si>
    <t>29920</t>
  </si>
  <si>
    <t>HARRIS COUNTY TREASURER</t>
  </si>
  <si>
    <t>AIRTIME</t>
  </si>
  <si>
    <t xml:space="preserve">1516716  </t>
  </si>
  <si>
    <t>32350</t>
  </si>
  <si>
    <t>HOUSTON CHRONICLE</t>
  </si>
  <si>
    <t>ADVERTISING OF RFP'S FOR</t>
  </si>
  <si>
    <t xml:space="preserve">1516719  </t>
  </si>
  <si>
    <t>33462</t>
  </si>
  <si>
    <t>HR HOUSTON</t>
  </si>
  <si>
    <t>PROFESSIONAL MEMBERSHIP R</t>
  </si>
  <si>
    <t xml:space="preserve">1516721  </t>
  </si>
  <si>
    <t>88761</t>
  </si>
  <si>
    <t>IDEAL EDUCATION CONSULTING LLC</t>
  </si>
  <si>
    <t>FACILITATE TRAININGS FOR</t>
  </si>
  <si>
    <t>Page 2 of 33</t>
  </si>
  <si>
    <t xml:space="preserve">1516722  </t>
  </si>
  <si>
    <t>85953</t>
  </si>
  <si>
    <t>FLORIDA BUSINESS TECHNOLOGIES LLC</t>
  </si>
  <si>
    <t>SUPPORT DATES 07/31/2021-</t>
  </si>
  <si>
    <t xml:space="preserve">1516723  </t>
  </si>
  <si>
    <t>87620</t>
  </si>
  <si>
    <t>BRITON EDUCATION LLC</t>
  </si>
  <si>
    <t>INSIGHTS TO BEHAVIOR RENE</t>
  </si>
  <si>
    <t xml:space="preserve">1516724  </t>
  </si>
  <si>
    <t>35069</t>
  </si>
  <si>
    <t>JEM RESOURCE PARTNERS</t>
  </si>
  <si>
    <t>JUNE 2021 IDENTITY TH</t>
  </si>
  <si>
    <t xml:space="preserve">1516728  </t>
  </si>
  <si>
    <t>JUN2021 HOSPITAL INDE</t>
  </si>
  <si>
    <t xml:space="preserve">1516732  </t>
  </si>
  <si>
    <t>87278</t>
  </si>
  <si>
    <t>POWERSCHOOL GROUP LLC</t>
  </si>
  <si>
    <t>POWERSCHOOL SUBCRIPTION/H</t>
  </si>
  <si>
    <t xml:space="preserve">1516738  </t>
  </si>
  <si>
    <t>52199</t>
  </si>
  <si>
    <t>SHI GOVERNMENT SOLUTIONS INC</t>
  </si>
  <si>
    <t>EMC DD2500 36TB 12X3TB SA</t>
  </si>
  <si>
    <t xml:space="preserve">1516742  </t>
  </si>
  <si>
    <t>57378</t>
  </si>
  <si>
    <t>TEXAS ASSOCIATION OF SCHOOL ADMIN</t>
  </si>
  <si>
    <t>CHOICE PARTNERS, TASA- DA</t>
  </si>
  <si>
    <t>HCDE, TASA- DAILY SPONSOR</t>
  </si>
  <si>
    <t xml:space="preserve">1516743  </t>
  </si>
  <si>
    <t>58389</t>
  </si>
  <si>
    <t>TEXAS DEPARTMENT OF PUBLIC SAFETY</t>
  </si>
  <si>
    <t>CRIMINAL BACKGROUND CHECK</t>
  </si>
  <si>
    <t>Page 3 of 33</t>
  </si>
  <si>
    <t xml:space="preserve">1516745  </t>
  </si>
  <si>
    <t>VERIZON 060721-070721</t>
  </si>
  <si>
    <t xml:space="preserve">1516748  </t>
  </si>
  <si>
    <t>64250</t>
  </si>
  <si>
    <t>WORKERS ASSISTANCE PROGRAM</t>
  </si>
  <si>
    <t>EMPYER JUNE21 EAP PLA</t>
  </si>
  <si>
    <t xml:space="preserve">1516772  </t>
  </si>
  <si>
    <t>84862</t>
  </si>
  <si>
    <t>CYPRESS FAIRBANKS ISD</t>
  </si>
  <si>
    <t>PROGRAMMING CHARGE</t>
  </si>
  <si>
    <t xml:space="preserve">1516775  </t>
  </si>
  <si>
    <t>07/14/2021</t>
  </si>
  <si>
    <t>80164</t>
  </si>
  <si>
    <t>DAVID G PEAKE</t>
  </si>
  <si>
    <t>DED:2407 MISC</t>
  </si>
  <si>
    <t xml:space="preserve">1516776  </t>
  </si>
  <si>
    <t>31045</t>
  </si>
  <si>
    <t>WILLIAM E HEITKAMP</t>
  </si>
  <si>
    <t>DED:2405 MISC</t>
  </si>
  <si>
    <t xml:space="preserve">1516777  </t>
  </si>
  <si>
    <t>34539</t>
  </si>
  <si>
    <t>INTERNAL REVENUE SERVICE</t>
  </si>
  <si>
    <t>DED:1210 MISC</t>
  </si>
  <si>
    <t xml:space="preserve">1516779  </t>
  </si>
  <si>
    <t>07/15/2021</t>
  </si>
  <si>
    <t>PHONE 061721-071621</t>
  </si>
  <si>
    <t>PHONE 062721-072621</t>
  </si>
  <si>
    <t xml:space="preserve">1516780  </t>
  </si>
  <si>
    <t>13872</t>
  </si>
  <si>
    <t>AT&amp;T LONG DISTANCE</t>
  </si>
  <si>
    <t>061721-071621 L D</t>
  </si>
  <si>
    <t xml:space="preserve">1516781  </t>
  </si>
  <si>
    <t>87623</t>
  </si>
  <si>
    <t>ROOM CHARGE</t>
  </si>
  <si>
    <t xml:space="preserve">1516784  </t>
  </si>
  <si>
    <t>INTERNET 070121-07302</t>
  </si>
  <si>
    <t>INTERNET 062621-07252</t>
  </si>
  <si>
    <t>Page 4 of 33</t>
  </si>
  <si>
    <t xml:space="preserve">1516785  </t>
  </si>
  <si>
    <t>84855</t>
  </si>
  <si>
    <t>CYBERSOURCE CORPORATION</t>
  </si>
  <si>
    <t>GATEWAY MONTHLY SERVICE F</t>
  </si>
  <si>
    <t xml:space="preserve">1516789  </t>
  </si>
  <si>
    <t>PA2021-0806 TEMP STAF</t>
  </si>
  <si>
    <t xml:space="preserve">1516795  </t>
  </si>
  <si>
    <t>88728</t>
  </si>
  <si>
    <t>METHODIST HOSPITAL DBA</t>
  </si>
  <si>
    <t>HOUSTON METHODIST WELLNES</t>
  </si>
  <si>
    <t xml:space="preserve">1516798  </t>
  </si>
  <si>
    <t>56650</t>
  </si>
  <si>
    <t>TEXAS ASSOCIATION OF SCHOOL BOARDS</t>
  </si>
  <si>
    <t>PA2021-0786 POLICY SE</t>
  </si>
  <si>
    <t xml:space="preserve">1516799  </t>
  </si>
  <si>
    <t xml:space="preserve">1516801  </t>
  </si>
  <si>
    <t>88820</t>
  </si>
  <si>
    <t>UNITED TRAINING</t>
  </si>
  <si>
    <t>AZ-304T00 MICROSOFT AZURE</t>
  </si>
  <si>
    <t>AZ-104T00 MICROSOFT AZURE</t>
  </si>
  <si>
    <t>AZ-900 MICROSOFT AZURE</t>
  </si>
  <si>
    <t>DA-100T00 ANALYZING DATA</t>
  </si>
  <si>
    <t>WS-012T00 WINDOWS SERVER</t>
  </si>
  <si>
    <t>AZ-303T00 MICROSOFT AZURE</t>
  </si>
  <si>
    <t>PL-200T00 MICROSOFT POWER</t>
  </si>
  <si>
    <t>DP-300T00 ADMINISTERING R</t>
  </si>
  <si>
    <t>AZ-500T00 MICROSOFT AZURE</t>
  </si>
  <si>
    <t xml:space="preserve">1516803  </t>
  </si>
  <si>
    <t>88087</t>
  </si>
  <si>
    <t>VERSA CREATIVE GROUP LLC</t>
  </si>
  <si>
    <t>JULY 21CREATIVE &amp; A</t>
  </si>
  <si>
    <t xml:space="preserve">1516829  </t>
  </si>
  <si>
    <t>07/22/2021</t>
  </si>
  <si>
    <t>88720</t>
  </si>
  <si>
    <t>ALTERING THE EDUCATION XPECTATION</t>
  </si>
  <si>
    <t>DR. DEVON HORTON WILL PRE</t>
  </si>
  <si>
    <t xml:space="preserve">1516832  </t>
  </si>
  <si>
    <t>PHONE 070921-080821</t>
  </si>
  <si>
    <t>PHONE 070121-073121</t>
  </si>
  <si>
    <t>PHONE 070521-080421</t>
  </si>
  <si>
    <t>PHONE 070721-080621</t>
  </si>
  <si>
    <t>PHONE 071121-081021</t>
  </si>
  <si>
    <t xml:space="preserve">1516833  </t>
  </si>
  <si>
    <t>88628</t>
  </si>
  <si>
    <t>SHIRLEY ROSE-GILLIAM</t>
  </si>
  <si>
    <t>PROVIDE FIELD SUPERVISION</t>
  </si>
  <si>
    <t xml:space="preserve">1516837  </t>
  </si>
  <si>
    <t>88084</t>
  </si>
  <si>
    <t>COMCAST HOLDINGS CORPORATION</t>
  </si>
  <si>
    <t>SIP TRUNKS JUL 21</t>
  </si>
  <si>
    <t>INTERNET JUL 21</t>
  </si>
  <si>
    <t xml:space="preserve">1516838  </t>
  </si>
  <si>
    <t>INTERNET 063021-0729</t>
  </si>
  <si>
    <t>INTERNET JULY21</t>
  </si>
  <si>
    <t>Page 5 of 33</t>
  </si>
  <si>
    <t xml:space="preserve">1516839  </t>
  </si>
  <si>
    <t>22221</t>
  </si>
  <si>
    <t>DATAVOX BUSINESS COMMUNICATIONS</t>
  </si>
  <si>
    <t>UCS-EZ8-B200M4-VP FCH1907</t>
  </si>
  <si>
    <t>UCS-SR-B200M4-VP FLM19095</t>
  </si>
  <si>
    <t>L-AC-PLS-LIC= 751E88DXMR0</t>
  </si>
  <si>
    <t>14 UCS-SP7-SR-B200-P FCH1</t>
  </si>
  <si>
    <t>16 ASA5545-FPWR-K9 FTX192</t>
  </si>
  <si>
    <t>23 UCS-SP8-B-FI48 SSI1847</t>
  </si>
  <si>
    <t>26 UCS-SP-B200M4-B-A4 FLM</t>
  </si>
  <si>
    <t>UCS-EZ8-B200M4-VP FLM1909</t>
  </si>
  <si>
    <t>UCS-SP-5108-AC2 FOX1902GA</t>
  </si>
  <si>
    <t>UCS-SR-B200M4-VP FLM19064</t>
  </si>
  <si>
    <t>18 UCSC-C240-M4SX-CH FCH2</t>
  </si>
  <si>
    <t>19 UCSC-C240-M4SX-CH FCH2</t>
  </si>
  <si>
    <t>20 UCS-SP-5108-AC FOX2107</t>
  </si>
  <si>
    <t>25 UCS-SP-B200M4-B-A4 FLM</t>
  </si>
  <si>
    <t>11 UCS-SP7-INFR-FI96 FOX1</t>
  </si>
  <si>
    <t>12 UCS-SP7-INFR-FI96 FOX1</t>
  </si>
  <si>
    <t>13 UCS-SP7-SR-B200-P FCH1</t>
  </si>
  <si>
    <t>28 WS-C4510R+E FOX1520GGF</t>
  </si>
  <si>
    <t>UCS-SR-B200M4-VP FCH19057</t>
  </si>
  <si>
    <t>15 UCS-SP7-SR-B200-P FCH1</t>
  </si>
  <si>
    <t>17 ASA5545-FPWR-K9 FTX193</t>
  </si>
  <si>
    <t>21 UCS-SP-5108-AC FOX2124</t>
  </si>
  <si>
    <t>22 UCS-SP8-B-FI48 SSI1847</t>
  </si>
  <si>
    <t>24 UCS-SP-B200M4-B-A4 FLM</t>
  </si>
  <si>
    <t>27 UCS-SP-B200M4-B-A4 FLM</t>
  </si>
  <si>
    <t xml:space="preserve">1516847  </t>
  </si>
  <si>
    <t xml:space="preserve">1516852  </t>
  </si>
  <si>
    <t>20 OZ CUSTOM PLASTIC WATE</t>
  </si>
  <si>
    <t>SET UP CHARGE</t>
  </si>
  <si>
    <t>SHIPPING CHARGE</t>
  </si>
  <si>
    <t xml:space="preserve">1516856  </t>
  </si>
  <si>
    <t>82248</t>
  </si>
  <si>
    <t>JUN2021 COBRA DHMO DE</t>
  </si>
  <si>
    <t>JUN2021 DHMO DENTAL C</t>
  </si>
  <si>
    <t xml:space="preserve">1516858  </t>
  </si>
  <si>
    <t>88605</t>
  </si>
  <si>
    <t>PHS CAPITAL LLC</t>
  </si>
  <si>
    <t>SOFTWARE AS A SERVICE WEB</t>
  </si>
  <si>
    <t xml:space="preserve">1516859  </t>
  </si>
  <si>
    <t>86862</t>
  </si>
  <si>
    <t>PS LIGHTWAVE INC</t>
  </si>
  <si>
    <t>JULY2021</t>
  </si>
  <si>
    <t>Page 6 of 33</t>
  </si>
  <si>
    <t xml:space="preserve">1516862  </t>
  </si>
  <si>
    <t>51531</t>
  </si>
  <si>
    <t>SCHOOL SPECIALTY INC</t>
  </si>
  <si>
    <t>STANDARD BASE AND UPRIGHT</t>
  </si>
  <si>
    <t>STOPPER RUBBER MIX #00-8</t>
  </si>
  <si>
    <t>BALL BASKETBALL SPALDING</t>
  </si>
  <si>
    <t>LENS DBL CONCAVE GLASS 50</t>
  </si>
  <si>
    <t>KIT STUDENT BASIC ELECTRI</t>
  </si>
  <si>
    <t>SET HOOKED WEIGHTS 201095</t>
  </si>
  <si>
    <t>UMP ROPE - 1-POUND WEIGHT</t>
  </si>
  <si>
    <t>STOPWATCH - DUAL - 1000W</t>
  </si>
  <si>
    <t>BALL VOLLEYBALL WHITE SYN</t>
  </si>
  <si>
    <t>HELIX WAVE FORM ON WOODEN</t>
  </si>
  <si>
    <t>SOCCERBALL SPTM #5 BLK/WH</t>
  </si>
  <si>
    <t>LIGHT BOX AND OPTICAL SET</t>
  </si>
  <si>
    <t>OPTICAL BENCH AND ACCESSO</t>
  </si>
  <si>
    <t>ELECTROPSCOPE GOLD LEAF F</t>
  </si>
  <si>
    <t xml:space="preserve">1516868  </t>
  </si>
  <si>
    <t>60680</t>
  </si>
  <si>
    <t>TROXELL COMMUNICATIONS INC</t>
  </si>
  <si>
    <t>EPS EPSV12HA06A05</t>
  </si>
  <si>
    <t>DGP DGPMISCHDWRE30</t>
  </si>
  <si>
    <t>DGP DGPINSTALLHCUST</t>
  </si>
  <si>
    <t xml:space="preserve">1516871  </t>
  </si>
  <si>
    <t>87696</t>
  </si>
  <si>
    <t>UNUM LIFE INSURANCE CO. OF AMERICA</t>
  </si>
  <si>
    <t>JUN21 PPO DENTAL</t>
  </si>
  <si>
    <t>JUN21 COBRA PPO DENTA</t>
  </si>
  <si>
    <t xml:space="preserve">1516872  </t>
  </si>
  <si>
    <t>39630</t>
  </si>
  <si>
    <t>UNUM LIFE INSURANCE CO OF AMERICA</t>
  </si>
  <si>
    <t>EMPLYE JUNE VLIFE INS</t>
  </si>
  <si>
    <t>EMPL JUN21 LIFE INS</t>
  </si>
  <si>
    <t xml:space="preserve">1516873  </t>
  </si>
  <si>
    <t>88855</t>
  </si>
  <si>
    <t>USDHHS PS PROGRAM SUPPOERT CENTER</t>
  </si>
  <si>
    <t>REFND GRANT06CHO11535</t>
  </si>
  <si>
    <t xml:space="preserve">1516874  </t>
  </si>
  <si>
    <t>MANAGEMENT JUN21</t>
  </si>
  <si>
    <t>GOOGLE ADVERTI JUN21</t>
  </si>
  <si>
    <t xml:space="preserve">1516877  </t>
  </si>
  <si>
    <t>87489</t>
  </si>
  <si>
    <t>DAHILL OFFICE TECHNOLOGY CORP</t>
  </si>
  <si>
    <t>04/01/2021-6/30/2021</t>
  </si>
  <si>
    <t xml:space="preserve">1516903  </t>
  </si>
  <si>
    <t>07/29/2021</t>
  </si>
  <si>
    <t xml:space="preserve">1516904  </t>
  </si>
  <si>
    <t>Page 7 of 33</t>
  </si>
  <si>
    <t xml:space="preserve">1516905  </t>
  </si>
  <si>
    <t xml:space="preserve">1516908  </t>
  </si>
  <si>
    <t>JULY 2021 CAN INS</t>
  </si>
  <si>
    <t xml:space="preserve">1516909  </t>
  </si>
  <si>
    <t>JUL21 CAN INS BENEFIT</t>
  </si>
  <si>
    <t xml:space="preserve">1516910  </t>
  </si>
  <si>
    <t>13330</t>
  </si>
  <si>
    <t>APPLE INC</t>
  </si>
  <si>
    <t>11 INCH IPAD PRO WIFI 256</t>
  </si>
  <si>
    <t>3 YR APPLECARE FOR SCHOOL</t>
  </si>
  <si>
    <t>MAGIC KEYBOARD FOR IPAD P</t>
  </si>
  <si>
    <t>APPLE PENCIL MU8F2AM/A</t>
  </si>
  <si>
    <t xml:space="preserve">1516911  </t>
  </si>
  <si>
    <t>PHONE 071721-081621</t>
  </si>
  <si>
    <t>PHONE 071521-081421</t>
  </si>
  <si>
    <t xml:space="preserve">1516912  </t>
  </si>
  <si>
    <t>071721-081621 LD</t>
  </si>
  <si>
    <t xml:space="preserve">1516916  </t>
  </si>
  <si>
    <t>88744</t>
  </si>
  <si>
    <t>CAROL VAUGHN WRITING AND EDITING</t>
  </si>
  <si>
    <t>OTHER CONTRACTED SERV</t>
  </si>
  <si>
    <t xml:space="preserve">1516918  </t>
  </si>
  <si>
    <t>INTERNET 072121-08202</t>
  </si>
  <si>
    <t xml:space="preserve">1516919  </t>
  </si>
  <si>
    <t>88757</t>
  </si>
  <si>
    <t>LORENA BEATRIZ COZZARI</t>
  </si>
  <si>
    <t>FEBRUARY MILEAGE</t>
  </si>
  <si>
    <t>JUNE MILEAGE</t>
  </si>
  <si>
    <t xml:space="preserve">1516924  </t>
  </si>
  <si>
    <t>PUAL FORBES WILL PRESENT</t>
  </si>
  <si>
    <t xml:space="preserve">1516928  </t>
  </si>
  <si>
    <t>83819</t>
  </si>
  <si>
    <t>INTERNATIONAL BUSINESS MACHINES</t>
  </si>
  <si>
    <t>IBM SPSS CUSTOM TABLES AU</t>
  </si>
  <si>
    <t xml:space="preserve">1516930  </t>
  </si>
  <si>
    <t>JULY2021 ACCIDENT MED</t>
  </si>
  <si>
    <t xml:space="preserve">1516931  </t>
  </si>
  <si>
    <t>JULY2021 HOSPITAL IND</t>
  </si>
  <si>
    <t xml:space="preserve">1516935  </t>
  </si>
  <si>
    <t>PA2021-0816 TASA SPON</t>
  </si>
  <si>
    <t xml:space="preserve">1516939  </t>
  </si>
  <si>
    <t>VERIZON 062921-072821</t>
  </si>
  <si>
    <t xml:space="preserve">1516940  </t>
  </si>
  <si>
    <t>JULY 21 TELEMED PYMEN</t>
  </si>
  <si>
    <t xml:space="preserve">V1516643  </t>
  </si>
  <si>
    <t>82679</t>
  </si>
  <si>
    <t>DENISE ALAMOS</t>
  </si>
  <si>
    <t>TASBO SUMMER SOLUTION</t>
  </si>
  <si>
    <t xml:space="preserve">V1516644  </t>
  </si>
  <si>
    <t>83963</t>
  </si>
  <si>
    <t>ANIMATION STATION INC</t>
  </si>
  <si>
    <t>ROBOTICS &amp; ENGINEERING WO</t>
  </si>
  <si>
    <t xml:space="preserve">V1516645  </t>
  </si>
  <si>
    <t>87813</t>
  </si>
  <si>
    <t>JULIA YVETTE ANDREWS</t>
  </si>
  <si>
    <t>APRIL MILEAGE</t>
  </si>
  <si>
    <t>Page 8 of 33</t>
  </si>
  <si>
    <t xml:space="preserve">V1516647  </t>
  </si>
  <si>
    <t>17320</t>
  </si>
  <si>
    <t>BUTLER BUSINESS PRODUCTS</t>
  </si>
  <si>
    <t>PRINTER</t>
  </si>
  <si>
    <t>INK BLACK #3HZ99AN</t>
  </si>
  <si>
    <t>BUSINESS SOURCE RULED WHI</t>
  </si>
  <si>
    <t>BUSINESS SOURCE HEAVY-DUT</t>
  </si>
  <si>
    <t>HP 414A (W2023A) TONER</t>
  </si>
  <si>
    <t>EXPO MARKER CHSL 8 COLOR</t>
  </si>
  <si>
    <t>MARKER EXPO CHISEL AST #1</t>
  </si>
  <si>
    <t>HEATER TOWER CERAMIC 17 #</t>
  </si>
  <si>
    <t>PROTECTOR SURGE #55155</t>
  </si>
  <si>
    <t>COMMAND MEDIUM HOOKS - 2</t>
  </si>
  <si>
    <t>LOGITECH KEYBOARD &amp; MOUSE</t>
  </si>
  <si>
    <t>RUBBERMAID COMMERCIAL 9T6</t>
  </si>
  <si>
    <t>COMMAND POSTER STRIPS - 1</t>
  </si>
  <si>
    <t>EXPO WHITEBOARD CLEANER -</t>
  </si>
  <si>
    <t>HP 414A (W2021A) TONER</t>
  </si>
  <si>
    <t>ASTROBRIGHTS LASER, INKJE</t>
  </si>
  <si>
    <t>COMPUCESSORY LIGHTWEIGHT</t>
  </si>
  <si>
    <t>GOJO PURELL INSTANT HAND</t>
  </si>
  <si>
    <t>FIRST AID #90583</t>
  </si>
  <si>
    <t>PAPER #122549</t>
  </si>
  <si>
    <t>INK COMBO 3 PK #3YP00AN</t>
  </si>
  <si>
    <t>HP 05A (CE505D) ORIGINAL</t>
  </si>
  <si>
    <t>SUNWORKS CONSTRUCTION PAP</t>
  </si>
  <si>
    <t>HP 414A (W2022A) TONER</t>
  </si>
  <si>
    <t>CLOROX COMMERCIAL SOLUTIO</t>
  </si>
  <si>
    <t>PROFESSIONAL LYSOL LINEN</t>
  </si>
  <si>
    <t>BUSINESS SOURCE</t>
  </si>
  <si>
    <t>POST-IT® NOTES ORIGINAL N</t>
  </si>
  <si>
    <t>BUSINESS SOURCE RETRACTAB</t>
  </si>
  <si>
    <t>SCOTCH DOUBLE-COATED PAPE</t>
  </si>
  <si>
    <t>HP 414A (W2020A) TONER</t>
  </si>
  <si>
    <t>LYSOL CRYSTAL WATERS DISI</t>
  </si>
  <si>
    <t>TOPS PRISM PLUS LEGAL PAD</t>
  </si>
  <si>
    <t>POST-IT® SELF-STICK EASEL</t>
  </si>
  <si>
    <t>BUSINESS SOURCE WOODCASE</t>
  </si>
  <si>
    <t xml:space="preserve">V1516648  </t>
  </si>
  <si>
    <t>85125</t>
  </si>
  <si>
    <t>JANINE WALLACE CALMES</t>
  </si>
  <si>
    <t>REIM FOR REG FEES</t>
  </si>
  <si>
    <t xml:space="preserve">V1516649  </t>
  </si>
  <si>
    <t>18165</t>
  </si>
  <si>
    <t>CDW GOVERNMENT INC</t>
  </si>
  <si>
    <t>CDW AUTOPILOT BASE DEPLOY</t>
  </si>
  <si>
    <t>KYOCERA ECOSYS P8060CD</t>
  </si>
  <si>
    <t>ZAGG RUGGED MESSENGER KEY</t>
  </si>
  <si>
    <t>LENOVO THINKSTATION P340</t>
  </si>
  <si>
    <t>CANON IMAGEFORMULA DR-G21</t>
  </si>
  <si>
    <t>APC RBC123 REPLACEMENT BA</t>
  </si>
  <si>
    <t xml:space="preserve">V1516650  </t>
  </si>
  <si>
    <t>20203</t>
  </si>
  <si>
    <t>AMY LINN COLLINS</t>
  </si>
  <si>
    <t>REIMB. FOR CFISD MAP</t>
  </si>
  <si>
    <t xml:space="preserve">V1516651  </t>
  </si>
  <si>
    <t>20955</t>
  </si>
  <si>
    <t>NORA A CONTRERAS</t>
  </si>
  <si>
    <t>REIMB FOR REG FEE</t>
  </si>
  <si>
    <t>LICENSE RENEWAL</t>
  </si>
  <si>
    <t>MAY MILEAGE</t>
  </si>
  <si>
    <t>Page 9 of 33</t>
  </si>
  <si>
    <t xml:space="preserve">V1516654  </t>
  </si>
  <si>
    <t>86523</t>
  </si>
  <si>
    <t>ANNE M DOUBEK</t>
  </si>
  <si>
    <t xml:space="preserve">V1516657  </t>
  </si>
  <si>
    <t>88691</t>
  </si>
  <si>
    <t>TIFFANY ALEXANDRA ESTES</t>
  </si>
  <si>
    <t>REGISTRATION FEE REIM</t>
  </si>
  <si>
    <t xml:space="preserve">V1516658  </t>
  </si>
  <si>
    <t>87575</t>
  </si>
  <si>
    <t>ANALIEL NOQUEZ GONZALES</t>
  </si>
  <si>
    <t xml:space="preserve">V1516659  </t>
  </si>
  <si>
    <t>82863</t>
  </si>
  <si>
    <t>GABRIELLE GARDNER</t>
  </si>
  <si>
    <t>JANUARY MILEAGE</t>
  </si>
  <si>
    <t>MARCH MILEAGE</t>
  </si>
  <si>
    <t xml:space="preserve">V1516660  </t>
  </si>
  <si>
    <t>88020</t>
  </si>
  <si>
    <t>CATHERINE ANITA GRAVES</t>
  </si>
  <si>
    <t>REIMB FOR REG FEES</t>
  </si>
  <si>
    <t xml:space="preserve">V1516661  </t>
  </si>
  <si>
    <t>83868</t>
  </si>
  <si>
    <t>SHARON LYNN GREEN</t>
  </si>
  <si>
    <t xml:space="preserve">V1516664  </t>
  </si>
  <si>
    <t>87257</t>
  </si>
  <si>
    <t>HILLCO PARTNERS LLC</t>
  </si>
  <si>
    <t>JUNE2021</t>
  </si>
  <si>
    <t xml:space="preserve">V1516665  </t>
  </si>
  <si>
    <t>82107</t>
  </si>
  <si>
    <t>TAMMY HILLEGEIST</t>
  </si>
  <si>
    <t>REIMBURSE TOTA MEMBER</t>
  </si>
  <si>
    <t xml:space="preserve">V1516668  </t>
  </si>
  <si>
    <t>84006</t>
  </si>
  <si>
    <t>DENISE JOHNSON</t>
  </si>
  <si>
    <t>GENERAL PURCHASE</t>
  </si>
  <si>
    <t xml:space="preserve">V1516670  </t>
  </si>
  <si>
    <t>88692</t>
  </si>
  <si>
    <t>MARGARET JEANNE JOHNSON</t>
  </si>
  <si>
    <t>REGISTRATION FEES REI</t>
  </si>
  <si>
    <t xml:space="preserve">V1516671  </t>
  </si>
  <si>
    <t>86488</t>
  </si>
  <si>
    <t>CHERINA LANAE PETE</t>
  </si>
  <si>
    <t>REIMBUSE INV19360 OT</t>
  </si>
  <si>
    <t xml:space="preserve">V1516672  </t>
  </si>
  <si>
    <t>87975</t>
  </si>
  <si>
    <t>KARCZEWSKI BRADSHAW LLP</t>
  </si>
  <si>
    <t>LEGAL FEES MAY 2021</t>
  </si>
  <si>
    <t xml:space="preserve">V1516674  </t>
  </si>
  <si>
    <t>86222</t>
  </si>
  <si>
    <t>ROBIN DIANE-RILLA KRONENBERGER</t>
  </si>
  <si>
    <t>WORKSHOP REIMB</t>
  </si>
  <si>
    <t xml:space="preserve">V1516676  </t>
  </si>
  <si>
    <t>86524</t>
  </si>
  <si>
    <t>KAREN STEPHANIE MARTIN</t>
  </si>
  <si>
    <t>REIMBURSE MEMBERSHIP</t>
  </si>
  <si>
    <t xml:space="preserve">V1516678  </t>
  </si>
  <si>
    <t>83476</t>
  </si>
  <si>
    <t>MONINA VICENCIO MORALES-ESTUART</t>
  </si>
  <si>
    <t>Page 10 of 33</t>
  </si>
  <si>
    <t xml:space="preserve">V1516680  </t>
  </si>
  <si>
    <t>87831</t>
  </si>
  <si>
    <t>JANICE THOMAS OWOLABI</t>
  </si>
  <si>
    <t xml:space="preserve">V1516683  </t>
  </si>
  <si>
    <t>35197</t>
  </si>
  <si>
    <t>JENNIFER JONES RAMOS</t>
  </si>
  <si>
    <t>REIMBURSE INV18943 OT</t>
  </si>
  <si>
    <t xml:space="preserve">V1516684  </t>
  </si>
  <si>
    <t>87978</t>
  </si>
  <si>
    <t>STEPHANIE MICHELLE ROSS</t>
  </si>
  <si>
    <t>REIMBUSE BUSINESS MEE</t>
  </si>
  <si>
    <t xml:space="preserve">V1516685  </t>
  </si>
  <si>
    <t>88624</t>
  </si>
  <si>
    <t>RACHEL CHRISTINE SMITH</t>
  </si>
  <si>
    <t>REIMBURSE REGISTR FEE</t>
  </si>
  <si>
    <t xml:space="preserve">V1516686  </t>
  </si>
  <si>
    <t>88627</t>
  </si>
  <si>
    <t>LINDSAY MINGLE TAMEZ</t>
  </si>
  <si>
    <t>REIMBURSE OT REGISTRA</t>
  </si>
  <si>
    <t xml:space="preserve">V1516691  </t>
  </si>
  <si>
    <t>86938</t>
  </si>
  <si>
    <t>MARY ELLEN WENZEL</t>
  </si>
  <si>
    <t xml:space="preserve">V1516753  </t>
  </si>
  <si>
    <t>87970</t>
  </si>
  <si>
    <t>DANIELLE M BARTZ</t>
  </si>
  <si>
    <t>EDUCATION PRIORITY ME</t>
  </si>
  <si>
    <t xml:space="preserve">V1516755  </t>
  </si>
  <si>
    <t>C2G 2M HDMI TO DVI-D DIGI</t>
  </si>
  <si>
    <t>FULL COLOR WIRELESS CHARG</t>
  </si>
  <si>
    <t>FREIGHT</t>
  </si>
  <si>
    <t>SET UP FEE</t>
  </si>
  <si>
    <t>HP 26A (CF226A) ORINGINAL</t>
  </si>
  <si>
    <t>DAX FRAME, DIGITAL, 11X17</t>
  </si>
  <si>
    <t xml:space="preserve">V1516756  </t>
  </si>
  <si>
    <t>CLOUD_RECORDING_ONE_YEAR_</t>
  </si>
  <si>
    <t xml:space="preserve">V1516757  </t>
  </si>
  <si>
    <t>88685</t>
  </si>
  <si>
    <t>MARCIAL G CHAVEZ</t>
  </si>
  <si>
    <t xml:space="preserve">V1516759  </t>
  </si>
  <si>
    <t>82931</t>
  </si>
  <si>
    <t>VICTORIA CORTINAS</t>
  </si>
  <si>
    <t xml:space="preserve">V1516762  </t>
  </si>
  <si>
    <t>JULY2021 PROFESSIONAL</t>
  </si>
  <si>
    <t xml:space="preserve">V1516767  </t>
  </si>
  <si>
    <t>87452</t>
  </si>
  <si>
    <t>ALMA LETICIA OCHOA</t>
  </si>
  <si>
    <t xml:space="preserve">V1516771  </t>
  </si>
  <si>
    <t>86174</t>
  </si>
  <si>
    <t>APPDDICTION STUDIO LLC</t>
  </si>
  <si>
    <t>IOS / ANDROID APPJUN2</t>
  </si>
  <si>
    <t>EDGAR FORMS</t>
  </si>
  <si>
    <t xml:space="preserve">V1516807  </t>
  </si>
  <si>
    <t>10860</t>
  </si>
  <si>
    <t>LEAH MAE ANGELITO ALBA</t>
  </si>
  <si>
    <t xml:space="preserve">V1516808  </t>
  </si>
  <si>
    <t>83329</t>
  </si>
  <si>
    <t>JESUS J AMEZCUA</t>
  </si>
  <si>
    <t>ISM RGV SUMMER SESSIO</t>
  </si>
  <si>
    <t xml:space="preserve">V1516810  </t>
  </si>
  <si>
    <t>WIRELSS MULTIMEDIA KEYBOA</t>
  </si>
  <si>
    <t>OZARKA SPRING WATER</t>
  </si>
  <si>
    <t>DRY-ERASE MARKER CADDY KI</t>
  </si>
  <si>
    <t>MAGNETIC CLIPS U BRANDS F</t>
  </si>
  <si>
    <t>PRO FIT ERGO WIRELSS KEYB</t>
  </si>
  <si>
    <t>DRY ERASE COMBINATION BOA</t>
  </si>
  <si>
    <t xml:space="preserve">V1516811  </t>
  </si>
  <si>
    <t>Page 11 of 33</t>
  </si>
  <si>
    <t xml:space="preserve">V1516812  </t>
  </si>
  <si>
    <t xml:space="preserve">V1516814  </t>
  </si>
  <si>
    <t>83350</t>
  </si>
  <si>
    <t>WRIGHT EXPRESS FINANCIAL SVC CORP</t>
  </si>
  <si>
    <t>EXXON GASLNE JUN21</t>
  </si>
  <si>
    <t xml:space="preserve">V1516817  </t>
  </si>
  <si>
    <t>84421</t>
  </si>
  <si>
    <t>HOT SHOT DELIVERY INC</t>
  </si>
  <si>
    <t>5/16/2021-5/31/2021</t>
  </si>
  <si>
    <t>5/1/2021-5/15/21</t>
  </si>
  <si>
    <t>4/16/2021-4/30/2021</t>
  </si>
  <si>
    <t xml:space="preserve">V1516820  </t>
  </si>
  <si>
    <t>35600</t>
  </si>
  <si>
    <t>CHARLOTTE MARIA JORDAN</t>
  </si>
  <si>
    <t>REIMB FOR AOTA WORKSH</t>
  </si>
  <si>
    <t xml:space="preserve">V1516822  </t>
  </si>
  <si>
    <t>87844</t>
  </si>
  <si>
    <t>JAVIER LOPEZ</t>
  </si>
  <si>
    <t>DEVELOP TRAINING MATERIAL</t>
  </si>
  <si>
    <t xml:space="preserve">V1516827  </t>
  </si>
  <si>
    <t xml:space="preserve">V1516878  </t>
  </si>
  <si>
    <t>11485</t>
  </si>
  <si>
    <t>PEPI CORPORATION</t>
  </si>
  <si>
    <t>SPECIAL EVENTS JOB FA</t>
  </si>
  <si>
    <t xml:space="preserve">V1516879  </t>
  </si>
  <si>
    <t>86538</t>
  </si>
  <si>
    <t>PAMELA MARIE RHODES</t>
  </si>
  <si>
    <t>REIMBURSE SECTION 504</t>
  </si>
  <si>
    <t xml:space="preserve">V1516880  </t>
  </si>
  <si>
    <t>88118</t>
  </si>
  <si>
    <t>RITU DAS BALLA</t>
  </si>
  <si>
    <t>TOTA MEMBERSHIP REIMB</t>
  </si>
  <si>
    <t xml:space="preserve">V1516881  </t>
  </si>
  <si>
    <t>CANON HS-1200TS 12-DIGIT</t>
  </si>
  <si>
    <t>AVERY® ULTRATABS FILING T</t>
  </si>
  <si>
    <t>SMEAD PRESSGUARD CLASSIFI</t>
  </si>
  <si>
    <t>HP 304A ORIGINAL TONER CA</t>
  </si>
  <si>
    <t>HP 410A ORIGINAL TONER CA</t>
  </si>
  <si>
    <t>HP 304A  ORIGINAL TONER C</t>
  </si>
  <si>
    <t>BUSINESS SOURCE NICKEL-PL</t>
  </si>
  <si>
    <t>HP 410ATONER CARTRIDGE -</t>
  </si>
  <si>
    <t>PILOT FRIXION .7MM CLICKE</t>
  </si>
  <si>
    <t xml:space="preserve">V1516882  </t>
  </si>
  <si>
    <t>RESPAWN RSP-400 130 DEG.</t>
  </si>
  <si>
    <t>BOSE L1 PRO8 - SPEAKER SY</t>
  </si>
  <si>
    <t>LOGITECH RALLY - CONFEREN</t>
  </si>
  <si>
    <t>EPOS EXPAND CAPTURE 5 - S</t>
  </si>
  <si>
    <t xml:space="preserve">V1516884  </t>
  </si>
  <si>
    <t>87691</t>
  </si>
  <si>
    <t>STEPHANIE ANN DE LOS SANTOS</t>
  </si>
  <si>
    <t>REIMBURSE SUPPLIES</t>
  </si>
  <si>
    <t xml:space="preserve">V1516885  </t>
  </si>
  <si>
    <t>REIMBURSEMENT REG FEE</t>
  </si>
  <si>
    <t xml:space="preserve">V1516889  </t>
  </si>
  <si>
    <t>Page 12 of 33</t>
  </si>
  <si>
    <t xml:space="preserve">V1516894  </t>
  </si>
  <si>
    <t>LEGAL FEES JUNE21</t>
  </si>
  <si>
    <t xml:space="preserve">V1516895  </t>
  </si>
  <si>
    <t>86078</t>
  </si>
  <si>
    <t>MELINDA EMELIA MCGOULDRICK</t>
  </si>
  <si>
    <t>OT LICENSE REIMBURSE</t>
  </si>
  <si>
    <t xml:space="preserve">V1516896  </t>
  </si>
  <si>
    <t>86936</t>
  </si>
  <si>
    <t>SUSANNE MARIE MINKS</t>
  </si>
  <si>
    <t>REIMBURSEMENT CONFIRM</t>
  </si>
  <si>
    <t xml:space="preserve">V1516901  </t>
  </si>
  <si>
    <t>88666</t>
  </si>
  <si>
    <t>RONESE J WILLS</t>
  </si>
  <si>
    <t>RIEMB OP PT</t>
  </si>
  <si>
    <t xml:space="preserve">V1516902  </t>
  </si>
  <si>
    <t>82275</t>
  </si>
  <si>
    <t>YES  PREP PUBLIC SCHOOLS INC</t>
  </si>
  <si>
    <t>BRAYS OAKS- INTERLOCAL AG</t>
  </si>
  <si>
    <t>NORTH CENTRAL- INTERLOCAL</t>
  </si>
  <si>
    <t>SOUTHEAST-INTERLOCAL AGRE</t>
  </si>
  <si>
    <t xml:space="preserve">V1516943  </t>
  </si>
  <si>
    <t>52395</t>
  </si>
  <si>
    <t>KATHRYN A BAKER</t>
  </si>
  <si>
    <t>Page 13 of 33</t>
  </si>
  <si>
    <t xml:space="preserve">V1516945  </t>
  </si>
  <si>
    <t>INDEX STAB CLR WHT #AVE11</t>
  </si>
  <si>
    <t>STAPLES, SF1  #SWI 35101</t>
  </si>
  <si>
    <t>PEN,INKJOY,GEL,0.7,OS,BE</t>
  </si>
  <si>
    <t>TONER,410A,4/PK,BK</t>
  </si>
  <si>
    <t>DIVIDER, RNG, PPR, 12/ST.</t>
  </si>
  <si>
    <t>INDEX 16TAB, READY, DBLST</t>
  </si>
  <si>
    <t>PEN, STK, INFJOY, MED,BK,</t>
  </si>
  <si>
    <t>LAMINATOR,HOT,27",RL,ULTI</t>
  </si>
  <si>
    <t>PAPER,CONST,9X12,AST</t>
  </si>
  <si>
    <t>PENCIL,MECH,0.9MM,BLK</t>
  </si>
  <si>
    <t>BOOK,COMPOSITION,BLK MARB</t>
  </si>
  <si>
    <t>HIGHLIGHTER,BRTLNR,FL AST</t>
  </si>
  <si>
    <t>TISSUE,FACIAL,KLEENEX,WHT</t>
  </si>
  <si>
    <t>TONER,HP312A,3PK,LJ,AST</t>
  </si>
  <si>
    <t>PAD,LR,5X8,DKT GLD JR,20#</t>
  </si>
  <si>
    <t>SELFSTICK EASEL 20X23, WH</t>
  </si>
  <si>
    <t>INSERT, BDG, L/I, 2.25X3.</t>
  </si>
  <si>
    <t>POUCH,LAM,LTR,3MIL</t>
  </si>
  <si>
    <t>CHAIRMAT,DURA,LOW,45X53,L</t>
  </si>
  <si>
    <t>POUCH,PENCIL,24CT</t>
  </si>
  <si>
    <t>STAPLER,DESK,STD,FULL,BLK</t>
  </si>
  <si>
    <t>ERASER,BD,DE,BLK</t>
  </si>
  <si>
    <t>DISINFECT SPRAY,EUC,13.9O</t>
  </si>
  <si>
    <t>NOTEBOOK,1SUB,WR,WHT</t>
  </si>
  <si>
    <t>PEN,INKJOY,GEL,14,AST</t>
  </si>
  <si>
    <t>PEN,INKJOY,GEL,OS,.07,BK</t>
  </si>
  <si>
    <t>BIND MACHINE, COMB, MNL30</t>
  </si>
  <si>
    <t>PAPER NOTES ADHES, 3X3, N</t>
  </si>
  <si>
    <t>EXPO MARKER DUAL END 8CT</t>
  </si>
  <si>
    <t>SPEAKER BLUETOOTH WIRELES</t>
  </si>
  <si>
    <t>PENCIL,WD</t>
  </si>
  <si>
    <t>DISINFECTANT,SPRY,CNTR</t>
  </si>
  <si>
    <t>BOARD,11X8.5,WHITEBOARD</t>
  </si>
  <si>
    <t>MARKER,PERM,SHARPIE,FN,8C</t>
  </si>
  <si>
    <t>TONER,HP312A,LJ,BK</t>
  </si>
  <si>
    <t>COMB BINDING PLAS, 5', BL</t>
  </si>
  <si>
    <t>PAPEE NOTES ADH 3X3, YEL</t>
  </si>
  <si>
    <t>PAPER NOTES ADH, 3X3, EXT</t>
  </si>
  <si>
    <t>PEN, STK, INKJOY, MED, BE</t>
  </si>
  <si>
    <t xml:space="preserve">V1516951  </t>
  </si>
  <si>
    <t>JULY MILEAGE</t>
  </si>
  <si>
    <t xml:space="preserve">V1516953  </t>
  </si>
  <si>
    <t>85543</t>
  </si>
  <si>
    <t>WENDY HICKS LARSON</t>
  </si>
  <si>
    <t xml:space="preserve">V1516954  </t>
  </si>
  <si>
    <t>84623</t>
  </si>
  <si>
    <t>SOA FIN1ST</t>
  </si>
  <si>
    <t>ASSIST BUS SVCS DAILY OPE</t>
  </si>
  <si>
    <t xml:space="preserve">V1516955  </t>
  </si>
  <si>
    <t>87178</t>
  </si>
  <si>
    <t>KELLY EILEEN TUMY</t>
  </si>
  <si>
    <r>
      <t xml:space="preserve">Number of checks in fund 1991 - GENERAL FUND: </t>
    </r>
    <r>
      <rPr>
        <b/>
        <sz val="10"/>
        <color indexed="8"/>
        <rFont val="Arial"/>
        <family val="2"/>
      </rPr>
      <t>165</t>
    </r>
  </si>
  <si>
    <t xml:space="preserve">Amount total: </t>
  </si>
  <si>
    <t>Page 14 of 33</t>
  </si>
  <si>
    <t xml:space="preserve">Fund: 2051 - HEAD START  </t>
  </si>
  <si>
    <t>1516315  void</t>
  </si>
  <si>
    <t>PHOCELL 052321-062221</t>
  </si>
  <si>
    <t xml:space="preserve">1516604  </t>
  </si>
  <si>
    <t>88718</t>
  </si>
  <si>
    <t>VERONICA ASHTON BACOPULOS</t>
  </si>
  <si>
    <t xml:space="preserve">1516605  </t>
  </si>
  <si>
    <t>14892</t>
  </si>
  <si>
    <t>CITY OF BAYTOWN</t>
  </si>
  <si>
    <t>EHS MAY&amp;JUN21 WATER</t>
  </si>
  <si>
    <t xml:space="preserve">1516616  </t>
  </si>
  <si>
    <t>27819</t>
  </si>
  <si>
    <t>HARRIS COUNTY FWSD</t>
  </si>
  <si>
    <t>WATER 042921-052821</t>
  </si>
  <si>
    <t xml:space="preserve">1516622  </t>
  </si>
  <si>
    <t>87941</t>
  </si>
  <si>
    <t>LIBERTY FIRE PROTECTION INC</t>
  </si>
  <si>
    <t>ANNUAL FIRE ALARM INSPECT</t>
  </si>
  <si>
    <t xml:space="preserve">1516623  </t>
  </si>
  <si>
    <t>87249</t>
  </si>
  <si>
    <t>LIQUID ENVIRONMENTAL OF TEXAS LLC</t>
  </si>
  <si>
    <t>QUARTERLY GREASE TRAP CLE</t>
  </si>
  <si>
    <t xml:space="preserve">1516701  </t>
  </si>
  <si>
    <t>18491</t>
  </si>
  <si>
    <t>CENTERPOINT ENERGY</t>
  </si>
  <si>
    <t>GAS 052021-062221</t>
  </si>
  <si>
    <t>GAS 051121-061021</t>
  </si>
  <si>
    <t xml:space="preserve">1516702  </t>
  </si>
  <si>
    <t>84158</t>
  </si>
  <si>
    <t>CENTRAL TELEPHONE COMPANY OF TEXAS</t>
  </si>
  <si>
    <t>PHONE 061121-071021</t>
  </si>
  <si>
    <t xml:space="preserve">1516710  </t>
  </si>
  <si>
    <t>87470</t>
  </si>
  <si>
    <t>FRONTIER SOUTHWEST INCORPORATED</t>
  </si>
  <si>
    <t>PHONE 052021-061921</t>
  </si>
  <si>
    <t xml:space="preserve">1516712  </t>
  </si>
  <si>
    <t>86562</t>
  </si>
  <si>
    <t>HARRIS COUNTY FWSD #51</t>
  </si>
  <si>
    <t>WATER 052021-062221</t>
  </si>
  <si>
    <t xml:space="preserve">1516715  </t>
  </si>
  <si>
    <t>85783</t>
  </si>
  <si>
    <t>HARRIS COUNTY WATER CONTROL AND</t>
  </si>
  <si>
    <t>WATER 052621-062521</t>
  </si>
  <si>
    <t xml:space="preserve">1516717  </t>
  </si>
  <si>
    <t>32921</t>
  </si>
  <si>
    <t>CITY OF HOUSTON HEALTH</t>
  </si>
  <si>
    <t>PA2021-0797 FOOD PERM</t>
  </si>
  <si>
    <t>PA2021-0796 PERMIT</t>
  </si>
  <si>
    <t xml:space="preserve">1516718  </t>
  </si>
  <si>
    <t>33040</t>
  </si>
  <si>
    <t>CITY OF HOUSTON WATER</t>
  </si>
  <si>
    <t>WATER 052721-063021</t>
  </si>
  <si>
    <t>WATER 052421-062321</t>
  </si>
  <si>
    <t xml:space="preserve">1516725  </t>
  </si>
  <si>
    <t>37208</t>
  </si>
  <si>
    <t>CITY OF LA PORTE</t>
  </si>
  <si>
    <t>WATER 052121-061821</t>
  </si>
  <si>
    <t xml:space="preserve">1516727  </t>
  </si>
  <si>
    <t xml:space="preserve">1516734  </t>
  </si>
  <si>
    <t>48800</t>
  </si>
  <si>
    <t>RELIANT ENERGY</t>
  </si>
  <si>
    <t>ELECTRI 051721-061621</t>
  </si>
  <si>
    <t>VERIZON 062321-072221</t>
  </si>
  <si>
    <t xml:space="preserve">1516746  </t>
  </si>
  <si>
    <t>86242</t>
  </si>
  <si>
    <t>WCA WASTE CORPORATION</t>
  </si>
  <si>
    <t>JULY21 WASTE DISPOSA</t>
  </si>
  <si>
    <t xml:space="preserve">1516747  </t>
  </si>
  <si>
    <t>62751</t>
  </si>
  <si>
    <t>WASTE MANAGEMENT</t>
  </si>
  <si>
    <t>JUN21 WASTE DISPOSA</t>
  </si>
  <si>
    <t>JUN21 WASTE DISPOSAL</t>
  </si>
  <si>
    <t>JUL21 WASTE DISPOSAL</t>
  </si>
  <si>
    <t xml:space="preserve">1516751  </t>
  </si>
  <si>
    <t>87916</t>
  </si>
  <si>
    <t>ZENITH PREMIER INC</t>
  </si>
  <si>
    <t>PROFESSIONAL SERVICES CON</t>
  </si>
  <si>
    <t>Page 15 of 33</t>
  </si>
  <si>
    <t xml:space="preserve">1516783  </t>
  </si>
  <si>
    <t>HS GAS 060221-070121</t>
  </si>
  <si>
    <t xml:space="preserve">1516802  </t>
  </si>
  <si>
    <t>VERIZON VOID&amp; REISS</t>
  </si>
  <si>
    <t xml:space="preserve">1516831  </t>
  </si>
  <si>
    <t>87353</t>
  </si>
  <si>
    <t>AQUA TEXAS INC</t>
  </si>
  <si>
    <t>WATER 052621-062821</t>
  </si>
  <si>
    <t xml:space="preserve">1516834  </t>
  </si>
  <si>
    <t>GAS 061021-071321</t>
  </si>
  <si>
    <t xml:space="preserve">1516835  </t>
  </si>
  <si>
    <t xml:space="preserve">1516836  </t>
  </si>
  <si>
    <t>85300</t>
  </si>
  <si>
    <t>CHILDCARE CAREERS LLC</t>
  </si>
  <si>
    <t>071021- 080921 PHONE</t>
  </si>
  <si>
    <t xml:space="preserve">1516842  </t>
  </si>
  <si>
    <t>TEMPORARY CLERICAL STAFF</t>
  </si>
  <si>
    <t xml:space="preserve">1516846  </t>
  </si>
  <si>
    <t>MONTHLY RENTAL FEE  OPEN</t>
  </si>
  <si>
    <t xml:space="preserve">1516849  </t>
  </si>
  <si>
    <t>32920</t>
  </si>
  <si>
    <t>CITY OF HOUSTON HEALTH DEPARTMENT</t>
  </si>
  <si>
    <t>MONTHLY RENTAL FEE OPEN P</t>
  </si>
  <si>
    <t>MONTHLY RENTAL FEE</t>
  </si>
  <si>
    <t xml:space="preserve">1516853  </t>
  </si>
  <si>
    <t>83870</t>
  </si>
  <si>
    <t>KQC INVESTORS, LLC</t>
  </si>
  <si>
    <t>BAYTOWN HS/EHS LEASE PAYM</t>
  </si>
  <si>
    <t xml:space="preserve">1516854  </t>
  </si>
  <si>
    <t>36910</t>
  </si>
  <si>
    <t>LAKESHORE LEARNING MATERIALS</t>
  </si>
  <si>
    <t>INDESTRUCTIBLE FOLDING RE</t>
  </si>
  <si>
    <t xml:space="preserve">1516855  </t>
  </si>
  <si>
    <t xml:space="preserve">1516860  </t>
  </si>
  <si>
    <t>83499</t>
  </si>
  <si>
    <t>ELDA MARIA RUEDA</t>
  </si>
  <si>
    <t>SUMMER HEADS UP NEWSLETTE</t>
  </si>
  <si>
    <t xml:space="preserve">1516875  </t>
  </si>
  <si>
    <t>JUL 21 WASTE DISPOSA</t>
  </si>
  <si>
    <t xml:space="preserve">1516913  </t>
  </si>
  <si>
    <t>HS MNTLY WATER JUL21</t>
  </si>
  <si>
    <t xml:space="preserve">1516917  </t>
  </si>
  <si>
    <t>GAS 061121-071321</t>
  </si>
  <si>
    <t xml:space="preserve">1516922  </t>
  </si>
  <si>
    <t xml:space="preserve">1516932  </t>
  </si>
  <si>
    <t>ELECTR 061621-071621</t>
  </si>
  <si>
    <t>Page 16 of 33</t>
  </si>
  <si>
    <t>TONER CARTRIDGE BLACK HEW</t>
  </si>
  <si>
    <t>FILE FOLDER PERMANENT ADH</t>
  </si>
  <si>
    <t>BLACK TONER HEWW2020A HP4</t>
  </si>
  <si>
    <t>TONER BLACK HP 952XL (F6U</t>
  </si>
  <si>
    <t>MAGENTA TONER-HEWW2023A H</t>
  </si>
  <si>
    <t>YELLOW TONER HEWW2022A HP</t>
  </si>
  <si>
    <t>TONER MAGENTA HP 952XL(LO</t>
  </si>
  <si>
    <t>TONER YELLOW HP 952XL (LO</t>
  </si>
  <si>
    <t>CYAN TONER HEWW2021A HP41</t>
  </si>
  <si>
    <t>TONER CYAN HP 952XL (LOS5</t>
  </si>
  <si>
    <t xml:space="preserve">V1516663  </t>
  </si>
  <si>
    <t>86933</t>
  </si>
  <si>
    <t>HARDIES FRUIT &amp; VEGETABLE CO</t>
  </si>
  <si>
    <t>STUDENT FOOD - OPEN PURCH</t>
  </si>
  <si>
    <t xml:space="preserve">V1516688  </t>
  </si>
  <si>
    <t>88355</t>
  </si>
  <si>
    <t>AMANDA NGUYEN VONGSALY</t>
  </si>
  <si>
    <t>HIGHLIGHTER PEN 23545</t>
  </si>
  <si>
    <t>TONER CE400</t>
  </si>
  <si>
    <t>PAPER NOTE 3X3 SUPER STKY</t>
  </si>
  <si>
    <t>TONER CF280A</t>
  </si>
  <si>
    <t>BLUE LED WIRELESS 97992 M</t>
  </si>
  <si>
    <t>BOARD CUBICLE ARC ARCB301</t>
  </si>
  <si>
    <t>MARKER, SHARPIE FINE19215</t>
  </si>
  <si>
    <t>EASEL SELFSTICK 566</t>
  </si>
  <si>
    <t>TONER CF226A</t>
  </si>
  <si>
    <t>LAMINATE LS85425G</t>
  </si>
  <si>
    <t>TONER CF411A</t>
  </si>
  <si>
    <t>TAPE, COR, WITE -OUT WOTA</t>
  </si>
  <si>
    <t>GLOVES LG MEDLINE POWDER</t>
  </si>
  <si>
    <t>TOWELS MUTIFOLD GJO21100</t>
  </si>
  <si>
    <t>BATH TISSUE ROLLS GJO2540</t>
  </si>
  <si>
    <t>PAPER TOWELS GJO96850</t>
  </si>
  <si>
    <t>TOLIET SEAT COVERS IMP251</t>
  </si>
  <si>
    <t xml:space="preserve">V1516824  </t>
  </si>
  <si>
    <t>87742</t>
  </si>
  <si>
    <t>LENORA A REED</t>
  </si>
  <si>
    <t xml:space="preserve">V1516883  </t>
  </si>
  <si>
    <t>87043</t>
  </si>
  <si>
    <t>YADIRA DE LA CRUZ</t>
  </si>
  <si>
    <t xml:space="preserve">V1516887  </t>
  </si>
  <si>
    <t>85146</t>
  </si>
  <si>
    <t>JOURNEY OF FAITH UNITED METHODIST</t>
  </si>
  <si>
    <t xml:space="preserve">V1516897  </t>
  </si>
  <si>
    <t>47923</t>
  </si>
  <si>
    <t>QSS, L.C</t>
  </si>
  <si>
    <t>PA2021-0281 ALARM UNL</t>
  </si>
  <si>
    <t>PA2021-0822 AIRPHONE</t>
  </si>
  <si>
    <t xml:space="preserve">V1516898  </t>
  </si>
  <si>
    <t xml:space="preserve">V1516944  </t>
  </si>
  <si>
    <t>16155</t>
  </si>
  <si>
    <t>MILK PRODUCTS LLC</t>
  </si>
  <si>
    <t xml:space="preserve">V1516950  </t>
  </si>
  <si>
    <t>83846</t>
  </si>
  <si>
    <t>JAMESE HAKIA STANCILL</t>
  </si>
  <si>
    <t>Page 17 of 33</t>
  </si>
  <si>
    <t xml:space="preserve">V1516952  </t>
  </si>
  <si>
    <t>86944</t>
  </si>
  <si>
    <t>LABATT INSTITUTIONAL SUPPLY COMPANY</t>
  </si>
  <si>
    <r>
      <t xml:space="preserve">Number of checks in fund 2051 - HEAD START: </t>
    </r>
    <r>
      <rPr>
        <b/>
        <sz val="10"/>
        <color indexed="8"/>
        <rFont val="Arial"/>
        <family val="2"/>
      </rPr>
      <t>54</t>
    </r>
  </si>
  <si>
    <t xml:space="preserve">Fund: 2061 - HEAD START TRAINING  </t>
  </si>
  <si>
    <t>LABEL MAKER TAPE DYM10697</t>
  </si>
  <si>
    <t>BROTHER P TOUCH TZE TAPE</t>
  </si>
  <si>
    <t>AVERY READY INDEX CUSTOM</t>
  </si>
  <si>
    <t>AVERY PRINT &amp; APPLY CLEAR</t>
  </si>
  <si>
    <t>LOGITECH S-150 2.0 SPEAKE</t>
  </si>
  <si>
    <t>VERBATIM 8 GB USB FLASH D</t>
  </si>
  <si>
    <r>
      <t xml:space="preserve">Number of checks in fund 2061 - HEAD START TRAINING: </t>
    </r>
    <r>
      <rPr>
        <b/>
        <sz val="10"/>
        <color indexed="8"/>
        <rFont val="Arial"/>
        <family val="2"/>
      </rPr>
      <t>1</t>
    </r>
  </si>
  <si>
    <t xml:space="preserve">Fund: 2070 - HEAD START DISASTER ASSIS  </t>
  </si>
  <si>
    <t xml:space="preserve">1516610  </t>
  </si>
  <si>
    <t>88648</t>
  </si>
  <si>
    <t>ENGLISH + ASSOCIATES ARCHITECTS INC</t>
  </si>
  <si>
    <t>PROVIDE ARCHITECTURAL/ENG</t>
  </si>
  <si>
    <t>VERIZON VOI&amp;REI</t>
  </si>
  <si>
    <t xml:space="preserve">1516841  </t>
  </si>
  <si>
    <t>88662</t>
  </si>
  <si>
    <t>DOUCET &amp; ASSOCIATES INC</t>
  </si>
  <si>
    <t>PREPARE A LAND TITLE SURV</t>
  </si>
  <si>
    <t>SAMSUNG 27" IPS PANEL DIS</t>
  </si>
  <si>
    <r>
      <t xml:space="preserve">Number of checks in fund 2070 - HEAD START DISASTER ASSIS: </t>
    </r>
    <r>
      <rPr>
        <b/>
        <sz val="10"/>
        <color indexed="8"/>
        <rFont val="Arial"/>
        <family val="2"/>
      </rPr>
      <t>6</t>
    </r>
  </si>
  <si>
    <t xml:space="preserve">Fund: 2091 - HS - COOLWOOD CONSTRUCTIO  </t>
  </si>
  <si>
    <t>PREPARE GEOSPATIAL LAND S</t>
  </si>
  <si>
    <t xml:space="preserve">1516845  </t>
  </si>
  <si>
    <t>88569</t>
  </si>
  <si>
    <t>GRADIENT GROUP LLC</t>
  </si>
  <si>
    <t>TRAFFIC STUDY ANALYSIS AN</t>
  </si>
  <si>
    <r>
      <t xml:space="preserve">Number of checks in fund 2091 - HS - COOLWOOD CONSTRUCTIO: </t>
    </r>
    <r>
      <rPr>
        <b/>
        <sz val="10"/>
        <color indexed="8"/>
        <rFont val="Arial"/>
        <family val="2"/>
      </rPr>
      <t>2</t>
    </r>
  </si>
  <si>
    <t xml:space="preserve">Fund: 2101 - STOP SCHOOL VIOLENCE GRNT  </t>
  </si>
  <si>
    <t xml:space="preserve">1516796  </t>
  </si>
  <si>
    <t>87596</t>
  </si>
  <si>
    <t>MILLENNIUM LEARNING CONCEPTS</t>
  </si>
  <si>
    <t>MILLENNIUM LEARNING CONCE</t>
  </si>
  <si>
    <t>Page 18 of 33</t>
  </si>
  <si>
    <t xml:space="preserve">1516906  </t>
  </si>
  <si>
    <t>25314</t>
  </si>
  <si>
    <t>4IMPRINT</t>
  </si>
  <si>
    <t>PROMOTIONAL SAFETY FLASHL</t>
  </si>
  <si>
    <t>SET-UP CHARGE</t>
  </si>
  <si>
    <r>
      <t xml:space="preserve">Number of checks in fund 2101 - STOP SCHOOL VIOLENCE GRNT: </t>
    </r>
    <r>
      <rPr>
        <b/>
        <sz val="10"/>
        <color indexed="8"/>
        <rFont val="Arial"/>
        <family val="2"/>
      </rPr>
      <t>3</t>
    </r>
  </si>
  <si>
    <t xml:space="preserve">Fund: 2141 - EARLY HEADSTART START-UP  </t>
  </si>
  <si>
    <t xml:space="preserve">1516706  </t>
  </si>
  <si>
    <t>PROVIDE A PRELIMINARY DES</t>
  </si>
  <si>
    <r>
      <t xml:space="preserve">Number of checks in fund 2141 - EARLY HEADSTART START-UP: </t>
    </r>
    <r>
      <rPr>
        <b/>
        <sz val="10"/>
        <color indexed="8"/>
        <rFont val="Arial"/>
        <family val="2"/>
      </rPr>
      <t>1</t>
    </r>
  </si>
  <si>
    <t xml:space="preserve">Fund: 2151 - EARLY HEADSTART OPERATION  </t>
  </si>
  <si>
    <t xml:space="preserve">1516693  </t>
  </si>
  <si>
    <t>07/07/2021</t>
  </si>
  <si>
    <t>88844</t>
  </si>
  <si>
    <t>EL DORADO UD</t>
  </si>
  <si>
    <t>DEPOSIT FOR PROJECT</t>
  </si>
  <si>
    <t>EHS GAS060221-070121</t>
  </si>
  <si>
    <t>VERIZON VOID&amp;REI</t>
  </si>
  <si>
    <t>EHS MONTHLY RENTAL FEE</t>
  </si>
  <si>
    <t>EHS WATER JUL21</t>
  </si>
  <si>
    <t xml:space="preserve">V1516754  </t>
  </si>
  <si>
    <t>STUDENT MEALS</t>
  </si>
  <si>
    <t xml:space="preserve">V1516758  </t>
  </si>
  <si>
    <t>87181</t>
  </si>
  <si>
    <t>FELLOWSHIP OF PURPOSE EARLY CHILDHO</t>
  </si>
  <si>
    <t>INVOICES FOR CHILD CARE S</t>
  </si>
  <si>
    <t xml:space="preserve">V1516764  </t>
  </si>
  <si>
    <t>86996</t>
  </si>
  <si>
    <t>JOHN G JONES LEARNING CENTER</t>
  </si>
  <si>
    <t>TO PAY CHILD CARE PARTNER</t>
  </si>
  <si>
    <t xml:space="preserve">V1516765  </t>
  </si>
  <si>
    <t>EHS BAYTOWN STUDENT MEALS</t>
  </si>
  <si>
    <t>Page 19 of 33</t>
  </si>
  <si>
    <t xml:space="preserve">V1516766  </t>
  </si>
  <si>
    <t>87247</t>
  </si>
  <si>
    <t>LETS LEARN CHRISTIAN LEARNING CTR</t>
  </si>
  <si>
    <t>CHILD CARE PARTNER INVOIC</t>
  </si>
  <si>
    <t xml:space="preserve">V1516888  </t>
  </si>
  <si>
    <t>88475</t>
  </si>
  <si>
    <t>DANIELA GONZALEZ</t>
  </si>
  <si>
    <t>PA2021-0821 UNLOCK DO</t>
  </si>
  <si>
    <t>PA2021-0822 AIPHONE S</t>
  </si>
  <si>
    <t xml:space="preserve">V1516899  </t>
  </si>
  <si>
    <t>48820</t>
  </si>
  <si>
    <t>ODESSA TAIWAN RELIFORD</t>
  </si>
  <si>
    <t xml:space="preserve">V1516947  </t>
  </si>
  <si>
    <t>STUDENT MEALS OPEN PURCHA</t>
  </si>
  <si>
    <r>
      <t xml:space="preserve">Number of checks in fund 2151 - EARLY HEADSTART OPERATION: </t>
    </r>
    <r>
      <rPr>
        <b/>
        <sz val="10"/>
        <color indexed="8"/>
        <rFont val="Arial"/>
        <family val="2"/>
      </rPr>
      <t>21</t>
    </r>
  </si>
  <si>
    <t xml:space="preserve">Fund: 2301 - FEDERAL ADULT ED REGULAR  </t>
  </si>
  <si>
    <t xml:space="preserve">1516606  </t>
  </si>
  <si>
    <t>80139</t>
  </si>
  <si>
    <t>CENTER FOR APPLIED LINGUISTICS</t>
  </si>
  <si>
    <t>4,000 BEST PLUS 2.0 COMPU</t>
  </si>
  <si>
    <t>SHIPPING AND HANDLING</t>
  </si>
  <si>
    <t xml:space="preserve">1516615  </t>
  </si>
  <si>
    <t>88742</t>
  </si>
  <si>
    <t>GENESIS EDUCATION AND TRAINING</t>
  </si>
  <si>
    <t>OPEN PURCHASE ORDER</t>
  </si>
  <si>
    <t xml:space="preserve">1516624  </t>
  </si>
  <si>
    <t>85203</t>
  </si>
  <si>
    <t>CLAUDIA MAGALLAN</t>
  </si>
  <si>
    <t>2021 CAREER EDUCATION</t>
  </si>
  <si>
    <t xml:space="preserve">1516634  </t>
  </si>
  <si>
    <t>MICROSOFT SURFACE PEN M17</t>
  </si>
  <si>
    <t>LENOVO THINKPAD T14 GEN 1</t>
  </si>
  <si>
    <t xml:space="preserve">1516726  </t>
  </si>
  <si>
    <t>37570</t>
  </si>
  <si>
    <t>LEE COLLEGE</t>
  </si>
  <si>
    <t>Page 20 of 33</t>
  </si>
  <si>
    <t xml:space="preserve">1516773  </t>
  </si>
  <si>
    <t>88822</t>
  </si>
  <si>
    <t>EMPYRA.COM INC</t>
  </si>
  <si>
    <t>EXTERNAL SIGNER 30 STAFF</t>
  </si>
  <si>
    <t>VIRTUAL SERVICE DELIVERY</t>
  </si>
  <si>
    <t>SCORECARDS &amp; PIPELINE REP</t>
  </si>
  <si>
    <t>MYMOBILE APP</t>
  </si>
  <si>
    <t>MYONEFLOW BASELINE</t>
  </si>
  <si>
    <t>EXTERNAL SIGNER SETUP</t>
  </si>
  <si>
    <t>MYONEFLOW CORE 30 STAFF U</t>
  </si>
  <si>
    <t xml:space="preserve">1516787  </t>
  </si>
  <si>
    <t>88218</t>
  </si>
  <si>
    <t>DEANS STAFFING SOLUTIONS INC</t>
  </si>
  <si>
    <t>BUSINESS CLASSES FOR STUD</t>
  </si>
  <si>
    <t xml:space="preserve">1516800  </t>
  </si>
  <si>
    <t>88771</t>
  </si>
  <si>
    <t>TRANSCEND4 STRATEGEIES, LLC</t>
  </si>
  <si>
    <t xml:space="preserve">1516843  </t>
  </si>
  <si>
    <t>87517</t>
  </si>
  <si>
    <t>BIANCA YADHIRA GARCIA</t>
  </si>
  <si>
    <t xml:space="preserve">1516921  </t>
  </si>
  <si>
    <t>87689</t>
  </si>
  <si>
    <t>EDOPP SOLUTIONS LLC</t>
  </si>
  <si>
    <t>OPEN PURCHASE ORDER FOR W</t>
  </si>
  <si>
    <t xml:space="preserve">V1516646  </t>
  </si>
  <si>
    <t>87299</t>
  </si>
  <si>
    <t>BRIGETT T BENTLEY</t>
  </si>
  <si>
    <t xml:space="preserve">V1516652  </t>
  </si>
  <si>
    <t>80038</t>
  </si>
  <si>
    <t>ANGELICA VELIZ DE LEON</t>
  </si>
  <si>
    <t xml:space="preserve">V1516667  </t>
  </si>
  <si>
    <t>88793</t>
  </si>
  <si>
    <t>I'M CHANGING THE NARRATIVE INC</t>
  </si>
  <si>
    <t xml:space="preserve">V1516673  </t>
  </si>
  <si>
    <t>36273</t>
  </si>
  <si>
    <t>MARIA P KIRTLAND</t>
  </si>
  <si>
    <t xml:space="preserve">V1516677  </t>
  </si>
  <si>
    <t>80579</t>
  </si>
  <si>
    <t>GUILLERMO MEDINA JR</t>
  </si>
  <si>
    <t xml:space="preserve">V1516679  </t>
  </si>
  <si>
    <t>44332</t>
  </si>
  <si>
    <t>MAY O'BRIEN</t>
  </si>
  <si>
    <t xml:space="preserve">V1516763  </t>
  </si>
  <si>
    <t xml:space="preserve">V1516818  </t>
  </si>
  <si>
    <t>88447</t>
  </si>
  <si>
    <t>HTEC-HOUSTONS TRAINING AND</t>
  </si>
  <si>
    <t>EDUCATIONAL AND VOCATIONA</t>
  </si>
  <si>
    <t xml:space="preserve">V1516823  </t>
  </si>
  <si>
    <t>88788</t>
  </si>
  <si>
    <t>BRANDON E MARTIN</t>
  </si>
  <si>
    <t xml:space="preserve">V1516892  </t>
  </si>
  <si>
    <t xml:space="preserve">V1516893  </t>
  </si>
  <si>
    <r>
      <t xml:space="preserve">Number of checks in fund 2301 - FEDERAL ADULT ED REGULAR: </t>
    </r>
    <r>
      <rPr>
        <b/>
        <sz val="10"/>
        <color indexed="8"/>
        <rFont val="Arial"/>
        <family val="2"/>
      </rPr>
      <t>23</t>
    </r>
  </si>
  <si>
    <t>Page 21 of 33</t>
  </si>
  <si>
    <t xml:space="preserve">Fund: 2341 - FED-ADULT ED-EL/CIVICS  </t>
  </si>
  <si>
    <t>BEST LITERACY TEST BOOKLE</t>
  </si>
  <si>
    <t xml:space="preserve">V1516825  </t>
  </si>
  <si>
    <r>
      <t xml:space="preserve">Number of checks in fund 2341 - FED-ADULT ED-EL/CIVICS: </t>
    </r>
    <r>
      <rPr>
        <b/>
        <sz val="10"/>
        <color indexed="8"/>
        <rFont val="Arial"/>
        <family val="2"/>
      </rPr>
      <t>2</t>
    </r>
  </si>
  <si>
    <t xml:space="preserve">Fund: 2671 - FED 21ST CENTURY CYC 9  </t>
  </si>
  <si>
    <t xml:space="preserve">1516612  </t>
  </si>
  <si>
    <t>87809</t>
  </si>
  <si>
    <t>SHERIAN G DOYLE</t>
  </si>
  <si>
    <t>CONTRACT SERVICES-21ST CC</t>
  </si>
  <si>
    <t xml:space="preserve">1516635  </t>
  </si>
  <si>
    <t>83777</t>
  </si>
  <si>
    <t>SOUTHWEST CHARTER SCHOOL</t>
  </si>
  <si>
    <t>SEPT20 SOUTHWEST MID</t>
  </si>
  <si>
    <t>OCT20 SOUTHWEST MID</t>
  </si>
  <si>
    <t xml:space="preserve">1516695  </t>
  </si>
  <si>
    <t>MAR21 ALBRIGHT</t>
  </si>
  <si>
    <t>APR30 ALBRIGHT</t>
  </si>
  <si>
    <t xml:space="preserve">1516699  </t>
  </si>
  <si>
    <t>87250</t>
  </si>
  <si>
    <t>BOYKINS YOUTH FOUNDATIONS</t>
  </si>
  <si>
    <t>CONTRACT SERVICES-PROVIDE</t>
  </si>
  <si>
    <t xml:space="preserve">1516720  </t>
  </si>
  <si>
    <t>33610</t>
  </si>
  <si>
    <t>HUMBLE INDEPENDENT SCHOOL DISTRICT</t>
  </si>
  <si>
    <t>JAN21 STERLING</t>
  </si>
  <si>
    <t>FEB21 STERLING</t>
  </si>
  <si>
    <t xml:space="preserve">1516731  </t>
  </si>
  <si>
    <t>FEB21 SOUTH HOUSTON</t>
  </si>
  <si>
    <t>MAR21 SOUTH HOUSTON</t>
  </si>
  <si>
    <t xml:space="preserve">1516740  </t>
  </si>
  <si>
    <t>JAN21 SOUTHWEST MID &amp;</t>
  </si>
  <si>
    <t>DEC20 SOUTHWEST MID &amp;</t>
  </si>
  <si>
    <t>NOV20 SOUTHWEST MID &amp;</t>
  </si>
  <si>
    <t>FEB21 SOUTHWEST MID &amp;</t>
  </si>
  <si>
    <t xml:space="preserve">1516741  </t>
  </si>
  <si>
    <t>APR20 BAMMEL MID</t>
  </si>
  <si>
    <t xml:space="preserve">1516782  </t>
  </si>
  <si>
    <t xml:space="preserve">1516850  </t>
  </si>
  <si>
    <t>32530</t>
  </si>
  <si>
    <t>HOUSTON ISD</t>
  </si>
  <si>
    <t>MAY21 CHAVEZ</t>
  </si>
  <si>
    <t xml:space="preserve">1516851  </t>
  </si>
  <si>
    <t>MAR21 STERLING</t>
  </si>
  <si>
    <t xml:space="preserve">1516857  </t>
  </si>
  <si>
    <t>JAN21 SOUTH HOUSTON I</t>
  </si>
  <si>
    <t xml:space="preserve">1516863  </t>
  </si>
  <si>
    <t>MAY21 NULL MID</t>
  </si>
  <si>
    <t xml:space="preserve">1516866  </t>
  </si>
  <si>
    <t>88525</t>
  </si>
  <si>
    <t>BOX PROGRAM</t>
  </si>
  <si>
    <t xml:space="preserve">1516933  </t>
  </si>
  <si>
    <t>MAY21 BAMMEL CY9 YR5</t>
  </si>
  <si>
    <t>Page 22 of 33</t>
  </si>
  <si>
    <t>POST-IT NOTES VALUE PACK-</t>
  </si>
  <si>
    <t>PAPER MATE FLAIR ULTRA FI</t>
  </si>
  <si>
    <t>SHARPIE ULTRA FINE POINT</t>
  </si>
  <si>
    <t>BLACK N RED CASEBOUND RUL</t>
  </si>
  <si>
    <t>POST-IT SUPER STICKY DIE-</t>
  </si>
  <si>
    <t>VICTOR 9525-5 MIDNIGHT BL</t>
  </si>
  <si>
    <t>SPECIAL BUY DISPOSABLE FA</t>
  </si>
  <si>
    <t>SURVIVAL KIT</t>
  </si>
  <si>
    <t>BIC MATIC GRIP MECHANICAL</t>
  </si>
  <si>
    <t>SCOTCH TWO TONE DESKTOP O</t>
  </si>
  <si>
    <t>VERBATIM 64GB STORE  GO U</t>
  </si>
  <si>
    <t>SHARPIE ACCENT HIGHLIGHTE</t>
  </si>
  <si>
    <t>POST-IT SUPER STICKY NOTE</t>
  </si>
  <si>
    <t xml:space="preserve">V1516760  </t>
  </si>
  <si>
    <t xml:space="preserve">V1516769  </t>
  </si>
  <si>
    <t>88308</t>
  </si>
  <si>
    <t>SJ VISUAL ARTS PRODUCTION</t>
  </si>
  <si>
    <t xml:space="preserve">V1516815  </t>
  </si>
  <si>
    <r>
      <t xml:space="preserve">Number of checks in fund 2671 - FED 21ST CENTURY CYC 9: </t>
    </r>
    <r>
      <rPr>
        <b/>
        <sz val="10"/>
        <color indexed="8"/>
        <rFont val="Arial"/>
        <family val="2"/>
      </rPr>
      <t>19</t>
    </r>
  </si>
  <si>
    <t xml:space="preserve">Fund: 2681 - FED 21ST CENTURY CYCLE 10  </t>
  </si>
  <si>
    <t xml:space="preserve">1516711  </t>
  </si>
  <si>
    <t>27070</t>
  </si>
  <si>
    <t>GALENA PARK ISD</t>
  </si>
  <si>
    <t>033121 WILLIAMSON ELE</t>
  </si>
  <si>
    <t xml:space="preserve">1516778  </t>
  </si>
  <si>
    <t>83547</t>
  </si>
  <si>
    <t>AAMA, INC.</t>
  </si>
  <si>
    <t>JAN21 GEOR S.CYL10YR3</t>
  </si>
  <si>
    <t>FEB21 GEOR S.CY10YR3</t>
  </si>
  <si>
    <t xml:space="preserve">1516828  </t>
  </si>
  <si>
    <t>87823</t>
  </si>
  <si>
    <t>AFTER SCHOOL TO ACHIEVE</t>
  </si>
  <si>
    <t xml:space="preserve">1516864  </t>
  </si>
  <si>
    <t>FEB21 SW BISSONNET</t>
  </si>
  <si>
    <t>MAR21 SW BISSONNET</t>
  </si>
  <si>
    <t>APR21 SW BISSONNET</t>
  </si>
  <si>
    <t xml:space="preserve">1516865  </t>
  </si>
  <si>
    <t>86200</t>
  </si>
  <si>
    <t>TEJANO CENTER FOR COMMUNITY CONCERN</t>
  </si>
  <si>
    <t>FEB21 HOUSTON STEM</t>
  </si>
  <si>
    <t>APR21 HOUSTON STEM</t>
  </si>
  <si>
    <t>MAR21 HOUSTON STEM</t>
  </si>
  <si>
    <t>JAN21 HOUSTON STEM</t>
  </si>
  <si>
    <t>DEC20 HOUSTON STEM</t>
  </si>
  <si>
    <t xml:space="preserve">1516907  </t>
  </si>
  <si>
    <t xml:space="preserve">1516934  </t>
  </si>
  <si>
    <t>MAY21 HOUSTON STEM</t>
  </si>
  <si>
    <t>Page 23 of 33</t>
  </si>
  <si>
    <t>CHAMPIONS SPORTS PLASTIC</t>
  </si>
  <si>
    <t>PENTEL RSVP BALLPOINT STI</t>
  </si>
  <si>
    <t>AVERY WEATHERPROOF MAILIN</t>
  </si>
  <si>
    <t>POST-IT SUPER STICKY BIG</t>
  </si>
  <si>
    <t>POST-IT SUPER STICKY LINE</t>
  </si>
  <si>
    <t>HONEYWELL ORANGE TRAFFIC</t>
  </si>
  <si>
    <r>
      <t xml:space="preserve">Number of checks in fund 2681 - FED 21ST CENTURY CYCLE 10: </t>
    </r>
    <r>
      <rPr>
        <b/>
        <sz val="10"/>
        <color indexed="8"/>
        <rFont val="Arial"/>
        <family val="2"/>
      </rPr>
      <t>8</t>
    </r>
  </si>
  <si>
    <t xml:space="preserve">Fund: 2880 - FED-AFTER SCHOOL PTNRSHIP  </t>
  </si>
  <si>
    <t xml:space="preserve">1516641  </t>
  </si>
  <si>
    <t>88782</t>
  </si>
  <si>
    <t>WASP BARCODE TECHNOLOGIES</t>
  </si>
  <si>
    <t>WASP DATA IMPORT BY TRAIN</t>
  </si>
  <si>
    <t>ASSETCLOUD COMPLETE ANNUA</t>
  </si>
  <si>
    <t>WASP 2-HR REMOTE TRAINING</t>
  </si>
  <si>
    <t xml:space="preserve">1516737  </t>
  </si>
  <si>
    <t>GAME-RUBIKS CUBE AGES 8+</t>
  </si>
  <si>
    <t xml:space="preserve">1516749  </t>
  </si>
  <si>
    <t>88445</t>
  </si>
  <si>
    <t>YAWP RECORDS LLC</t>
  </si>
  <si>
    <t>SELECT SERVICE PROGRAM -</t>
  </si>
  <si>
    <t xml:space="preserve">1516861  </t>
  </si>
  <si>
    <t>50480</t>
  </si>
  <si>
    <t>S &amp; S WORLDWIDE INC</t>
  </si>
  <si>
    <t>RUBIK'S 2X2 CUBE</t>
  </si>
  <si>
    <t>EXTENDED 1YR WARRANTY</t>
  </si>
  <si>
    <t>FLOOR STAND</t>
  </si>
  <si>
    <t>CX5 BUNDLE- WHITE- GRAY B</t>
  </si>
  <si>
    <t>CLOUD PRO TEAM SUBSCRIPTI</t>
  </si>
  <si>
    <t>PHILIPS VOICE TRACER DVT4</t>
  </si>
  <si>
    <t xml:space="preserve">V1516809  </t>
  </si>
  <si>
    <t>82525</t>
  </si>
  <si>
    <t>BRAZILIAN ARTS FOUNDATION</t>
  </si>
  <si>
    <t>SELECT SERVICES PROGRAM –</t>
  </si>
  <si>
    <r>
      <t xml:space="preserve">Number of checks in fund 2880 - FED-AFTER SCHOOL PTNRSHIP: </t>
    </r>
    <r>
      <rPr>
        <b/>
        <sz val="10"/>
        <color indexed="8"/>
        <rFont val="Arial"/>
        <family val="2"/>
      </rPr>
      <t>7</t>
    </r>
  </si>
  <si>
    <t xml:space="preserve">Fund: 2881 - FED-AFTER SCHOOL PTNRSHIP  </t>
  </si>
  <si>
    <t>1516103  void</t>
  </si>
  <si>
    <t>06/04/2021</t>
  </si>
  <si>
    <t>80898</t>
  </si>
  <si>
    <t>THE ARTIST BOAT INC</t>
  </si>
  <si>
    <t>SELECT SERVICE LIESTM</t>
  </si>
  <si>
    <t xml:space="preserve">1516694  </t>
  </si>
  <si>
    <t>STICKER BY THE ROLL- SQUA</t>
  </si>
  <si>
    <t xml:space="preserve">1516696  </t>
  </si>
  <si>
    <t>VD &amp; REIS -SERVPROGRA</t>
  </si>
  <si>
    <t xml:space="preserve">1516700  </t>
  </si>
  <si>
    <t>86521</t>
  </si>
  <si>
    <t>BOYS AND GIRLS CLUBS OF GREATER</t>
  </si>
  <si>
    <t>MAR21 JOHN &amp; CISSY</t>
  </si>
  <si>
    <t>APR21 JOHN &amp; CISSY</t>
  </si>
  <si>
    <t>Page 24 of 33</t>
  </si>
  <si>
    <t xml:space="preserve">1516736  </t>
  </si>
  <si>
    <t>RIVER ROCKS PK24</t>
  </si>
  <si>
    <t>COLOR-ME CUBE PUZZLE PK12</t>
  </si>
  <si>
    <t>U.S. TOY MINI EMOJI YOYO</t>
  </si>
  <si>
    <t>S&amp;S WORLDWIDE EMOJI NOVEL</t>
  </si>
  <si>
    <t>S&amp;S WORLDWIDE WOOD CRAFT</t>
  </si>
  <si>
    <t>S&amp;S WORLDWIDE SUPER JUMBO</t>
  </si>
  <si>
    <t>S&amp;S WORLDWIDE SPLIT KEY R</t>
  </si>
  <si>
    <t>WHITE S&amp;S WORLDWIDE BANDA</t>
  </si>
  <si>
    <t xml:space="preserve">1516750  </t>
  </si>
  <si>
    <t>64735</t>
  </si>
  <si>
    <t>YMCA</t>
  </si>
  <si>
    <t>OCT20 MD ANDERSON</t>
  </si>
  <si>
    <t>NOV20 HOUSTON TEXANS</t>
  </si>
  <si>
    <t>OCT20 HOUSTON TEXANS</t>
  </si>
  <si>
    <t>NOV20 MD ANDERSON</t>
  </si>
  <si>
    <t xml:space="preserve">1516786  </t>
  </si>
  <si>
    <t>80851</t>
  </si>
  <si>
    <t>THE DINKY DRUM COMPANY LLC</t>
  </si>
  <si>
    <t>COMMUNITY PLUS PROJECT SU</t>
  </si>
  <si>
    <t xml:space="preserve">1516790  </t>
  </si>
  <si>
    <t>88835</t>
  </si>
  <si>
    <t>EXPRESSIONS PRODUCTIONS-EPI PROJECT</t>
  </si>
  <si>
    <t>COMMUNITY PLUS 2021 – VEN</t>
  </si>
  <si>
    <t xml:space="preserve">1516791  </t>
  </si>
  <si>
    <t>88441</t>
  </si>
  <si>
    <t>FRIAS BUSINESS GROUP INC</t>
  </si>
  <si>
    <t xml:space="preserve">1516794  </t>
  </si>
  <si>
    <t>85958</t>
  </si>
  <si>
    <t>CHRISTOPHER GEORGE  CORTEZ</t>
  </si>
  <si>
    <t>SUMMER 2021 – PROVIDE HIP</t>
  </si>
  <si>
    <t xml:space="preserve">1516805  </t>
  </si>
  <si>
    <t>81964</t>
  </si>
  <si>
    <t>YOUNG AUDIENCES OF HOUSTON</t>
  </si>
  <si>
    <t xml:space="preserve">1516869  </t>
  </si>
  <si>
    <t>88837</t>
  </si>
  <si>
    <t>U.S. DREAM ACADEMY INC</t>
  </si>
  <si>
    <t>JAN21 FOSTER ELEM US</t>
  </si>
  <si>
    <t>FEB21 FOSTER ELEM US</t>
  </si>
  <si>
    <t>APR21 FOSTER ELEM US</t>
  </si>
  <si>
    <t>MAR21 FOSTER ELEM US</t>
  </si>
  <si>
    <t>DEC20 FOSTER ELEM US</t>
  </si>
  <si>
    <t>NOV20 FOSTER ELEM US</t>
  </si>
  <si>
    <t xml:space="preserve">1516915  </t>
  </si>
  <si>
    <t>MAR21 HOLTHOUSE</t>
  </si>
  <si>
    <t xml:space="preserve">1516920  </t>
  </si>
  <si>
    <t xml:space="preserve">1516927  </t>
  </si>
  <si>
    <t>82408</t>
  </si>
  <si>
    <t>HOUSTON TENNIS ASSOCIATION INC</t>
  </si>
  <si>
    <t>JAN21 LEE LECLEAR</t>
  </si>
  <si>
    <t xml:space="preserve">1516929  </t>
  </si>
  <si>
    <t>87137</t>
  </si>
  <si>
    <t>LITTLE SCIENTIST INC</t>
  </si>
  <si>
    <t>ASI PROJECT SUMMER 2021 –</t>
  </si>
  <si>
    <t xml:space="preserve">1516941  </t>
  </si>
  <si>
    <t>DEC20 BUCKNER FAMILY</t>
  </si>
  <si>
    <t>TRIPP LITE 6IN DISPLAYPOR</t>
  </si>
  <si>
    <t xml:space="preserve">V1516752  </t>
  </si>
  <si>
    <t>84986</t>
  </si>
  <si>
    <t>ABUNDANCE EDUCATIONAL CONSULTING</t>
  </si>
  <si>
    <t>SELECT SERVICE PROGRAM -A</t>
  </si>
  <si>
    <t>Page 25 of 33</t>
  </si>
  <si>
    <t xml:space="preserve">V1516806  </t>
  </si>
  <si>
    <t>84906</t>
  </si>
  <si>
    <t>HARVEY JOSEPH PANEITZ</t>
  </si>
  <si>
    <t>ALL-EARTH ECOBOT CHALLENG</t>
  </si>
  <si>
    <t xml:space="preserve">V1516826  </t>
  </si>
  <si>
    <t xml:space="preserve">V1516942  </t>
  </si>
  <si>
    <t xml:space="preserve">V1516956  </t>
  </si>
  <si>
    <t>86871</t>
  </si>
  <si>
    <t>ANGELINA H RODRIGUEZ</t>
  </si>
  <si>
    <t>A SUMMER PROGRAM AT THE F</t>
  </si>
  <si>
    <r>
      <t xml:space="preserve">Number of checks in fund 2881 - FED-AFTER SCHOOL PTNRSHIP: </t>
    </r>
    <r>
      <rPr>
        <b/>
        <sz val="10"/>
        <color indexed="8"/>
        <rFont val="Arial"/>
        <family val="2"/>
      </rPr>
      <t>27</t>
    </r>
  </si>
  <si>
    <t xml:space="preserve">Fund: 4641 - JAMS GRANT YEAR 1  </t>
  </si>
  <si>
    <r>
      <t xml:space="preserve">Number of checks in fund 4641 - JAMS GRANT YEAR 1: </t>
    </r>
    <r>
      <rPr>
        <b/>
        <sz val="10"/>
        <color indexed="8"/>
        <rFont val="Arial"/>
        <family val="2"/>
      </rPr>
      <t>2</t>
    </r>
  </si>
  <si>
    <t xml:space="preserve">Fund: 4671 - LOC-CITY OF HOUSTON  </t>
  </si>
  <si>
    <t>1516388  void</t>
  </si>
  <si>
    <t>06/17/2021</t>
  </si>
  <si>
    <t>82235</t>
  </si>
  <si>
    <t>PROJECT GRAD HOUSTON</t>
  </si>
  <si>
    <t>CITY OF HOUSTON CITY CONN</t>
  </si>
  <si>
    <t xml:space="preserve">1516733  </t>
  </si>
  <si>
    <r>
      <t xml:space="preserve">Number of checks in fund 4671 - LOC-CITY OF HOUSTON: </t>
    </r>
    <r>
      <rPr>
        <b/>
        <sz val="10"/>
        <color indexed="8"/>
        <rFont val="Arial"/>
        <family val="2"/>
      </rPr>
      <t>2</t>
    </r>
  </si>
  <si>
    <t xml:space="preserve">Fund: 4681 - COUNTY CONNECTION PROGRAM  </t>
  </si>
  <si>
    <t>EXCELLENT EXCEL SKILLS, D</t>
  </si>
  <si>
    <t xml:space="preserve">1516876  </t>
  </si>
  <si>
    <t>82067</t>
  </si>
  <si>
    <t>WESLEY COMMUNITY CENTER INC</t>
  </si>
  <si>
    <t>COUNTY CONNECTIONS 2021 P</t>
  </si>
  <si>
    <r>
      <t xml:space="preserve">Number of checks in fund 4681 - COUNTY CONNECTION PROGRAM: </t>
    </r>
    <r>
      <rPr>
        <b/>
        <sz val="10"/>
        <color indexed="8"/>
        <rFont val="Arial"/>
        <family val="2"/>
      </rPr>
      <t>2</t>
    </r>
  </si>
  <si>
    <t xml:space="preserve">Fund: 4981 - LOC-OTHER LOCAL GRANTS  </t>
  </si>
  <si>
    <t xml:space="preserve">1516729  </t>
  </si>
  <si>
    <t>88587</t>
  </si>
  <si>
    <t>AUNDREY MOSLEY DBA</t>
  </si>
  <si>
    <t>PROVIDE SUBJECT MATTER EX</t>
  </si>
  <si>
    <t xml:space="preserve">1516925  </t>
  </si>
  <si>
    <t>32270</t>
  </si>
  <si>
    <t>HOUSTON BUSINESS JOURNAL</t>
  </si>
  <si>
    <t>PRINT FULL PAGE HCDE AD I</t>
  </si>
  <si>
    <r>
      <t xml:space="preserve">Number of checks in fund 4981 - LOC-OTHER LOCAL GRANTS: </t>
    </r>
    <r>
      <rPr>
        <b/>
        <sz val="10"/>
        <color indexed="8"/>
        <rFont val="Arial"/>
        <family val="2"/>
      </rPr>
      <t>4</t>
    </r>
  </si>
  <si>
    <t>Page 26 of 33</t>
  </si>
  <si>
    <t xml:space="preserve">Fund: 6941 - CAPITAL PROJECTS - PFC  </t>
  </si>
  <si>
    <t xml:space="preserve">1516705  </t>
  </si>
  <si>
    <t>ABS EAST PLATTING AND DES</t>
  </si>
  <si>
    <t xml:space="preserve">V1516821  </t>
  </si>
  <si>
    <t>88484</t>
  </si>
  <si>
    <t>LOCKWOOD, ANDREWS &amp; NEWNAM INC</t>
  </si>
  <si>
    <t>HIGHPOINT EAST RENOVATION</t>
  </si>
  <si>
    <t>NEW ADULT EDUCATION</t>
  </si>
  <si>
    <t>IRVINGTON RENOVATION</t>
  </si>
  <si>
    <r>
      <t xml:space="preserve">Number of checks in fund 6941 - CAPITAL PROJECTS - PFC: </t>
    </r>
    <r>
      <rPr>
        <b/>
        <sz val="10"/>
        <color indexed="8"/>
        <rFont val="Arial"/>
        <family val="2"/>
      </rPr>
      <t>2</t>
    </r>
  </si>
  <si>
    <t xml:space="preserve">Fund: 6951 - CAPITAL PROJ LOCAL FUNDS  </t>
  </si>
  <si>
    <t xml:space="preserve">1516730  </t>
  </si>
  <si>
    <t>88679</t>
  </si>
  <si>
    <t>NATIONAL PRECISIONAIRE LLC</t>
  </si>
  <si>
    <t>AABC CERTIFIED TESTING AN</t>
  </si>
  <si>
    <t xml:space="preserve">1516938  </t>
  </si>
  <si>
    <t>86778</t>
  </si>
  <si>
    <t>UNITED RENTALS (NORTH AMERICA) INC</t>
  </si>
  <si>
    <t>REST TRAILER RENTAL</t>
  </si>
  <si>
    <r>
      <t xml:space="preserve">Number of checks in fund 6951 - CAPITAL PROJ LOCAL FUNDS: </t>
    </r>
    <r>
      <rPr>
        <b/>
        <sz val="10"/>
        <color indexed="8"/>
        <rFont val="Arial"/>
        <family val="2"/>
      </rPr>
      <t>2</t>
    </r>
  </si>
  <si>
    <t xml:space="preserve">Fund: 6961 - LA PORTE HS CONSTRUCTION  </t>
  </si>
  <si>
    <t xml:space="preserve">1516797  </t>
  </si>
  <si>
    <t>88594</t>
  </si>
  <si>
    <t>NASH INDUSTRIES INC</t>
  </si>
  <si>
    <t>RENOVATIONS TO THE EXISTI</t>
  </si>
  <si>
    <r>
      <t xml:space="preserve">Number of checks in fund 6961 - LA PORTE HS CONSTRUCTION: </t>
    </r>
    <r>
      <rPr>
        <b/>
        <sz val="10"/>
        <color indexed="8"/>
        <rFont val="Arial"/>
        <family val="2"/>
      </rPr>
      <t>1</t>
    </r>
  </si>
  <si>
    <t xml:space="preserve">Fund: 7111 - CHOICE PARTNERS  </t>
  </si>
  <si>
    <t xml:space="preserve">1516599  </t>
  </si>
  <si>
    <t>82465</t>
  </si>
  <si>
    <t>ADMINISTRATIVE CONSULTING</t>
  </si>
  <si>
    <t>JAN21-JUN21 ADVERT</t>
  </si>
  <si>
    <t xml:space="preserve">1516625  </t>
  </si>
  <si>
    <t>88839</t>
  </si>
  <si>
    <t>EMILY MARIE MALDONADO</t>
  </si>
  <si>
    <t>TASBO 2021 SUMMER SOL</t>
  </si>
  <si>
    <t xml:space="preserve">1516774  </t>
  </si>
  <si>
    <t>85561</t>
  </si>
  <si>
    <t>WHITLEY PENN LLP</t>
  </si>
  <si>
    <t>CONTRACT FOR SERVICES FOR</t>
  </si>
  <si>
    <t>Page 27 of 33</t>
  </si>
  <si>
    <t xml:space="preserve">1516788  </t>
  </si>
  <si>
    <t>24785</t>
  </si>
  <si>
    <t>DOUBLE M LASER PRODUCTS INC</t>
  </si>
  <si>
    <t>BLACK ORIGINAL HP LASERJE</t>
  </si>
  <si>
    <t>BLACK ORIGINAL LASERJET T</t>
  </si>
  <si>
    <t>BLACK ORIGINAL TONER CART</t>
  </si>
  <si>
    <t>ALTALINK C8030/C8035/C804</t>
  </si>
  <si>
    <t>BLACK ORIGINAL HIGH YIELD</t>
  </si>
  <si>
    <t>CYAN ORIGINAL LASEJET TON</t>
  </si>
  <si>
    <t>YELLOW ORIGINAL LASERJET</t>
  </si>
  <si>
    <t>MAGENTA ORIGINAL LASERJET</t>
  </si>
  <si>
    <t>CYAN HIGH YIELD ORIGINAL</t>
  </si>
  <si>
    <t>YELLOW HIGH YIELD ORIGINA</t>
  </si>
  <si>
    <t>MAGENTA HIGH YIELD ORIGIN</t>
  </si>
  <si>
    <t>ALTALINK C8030/C8045/C805</t>
  </si>
  <si>
    <t xml:space="preserve">1516792  </t>
  </si>
  <si>
    <t>88803</t>
  </si>
  <si>
    <t>STEPHEN E GIBSON</t>
  </si>
  <si>
    <t xml:space="preserve">1516793  </t>
  </si>
  <si>
    <t>ADVERTISING RFPS IN THE H</t>
  </si>
  <si>
    <t xml:space="preserve">1516923  </t>
  </si>
  <si>
    <t>88852</t>
  </si>
  <si>
    <t>EXPO INC</t>
  </si>
  <si>
    <t>EXPO PASS ANNUAL FEE</t>
  </si>
  <si>
    <t>I-SPIRE SERIES™ DOCUMENT</t>
  </si>
  <si>
    <t xml:space="preserve">V1516653  </t>
  </si>
  <si>
    <t>87611</t>
  </si>
  <si>
    <t>KRISTI LYNN NICHOLS</t>
  </si>
  <si>
    <t>TEXAS K-12 CTO CLINIC</t>
  </si>
  <si>
    <t xml:space="preserve">V1516655  </t>
  </si>
  <si>
    <t>87114</t>
  </si>
  <si>
    <t>JEFFREY ALAN DRURY</t>
  </si>
  <si>
    <t>VENDOR MEETING - XERO</t>
  </si>
  <si>
    <t xml:space="preserve">V1516662  </t>
  </si>
  <si>
    <t>87910</t>
  </si>
  <si>
    <t>ANN MARIE HARBOUR</t>
  </si>
  <si>
    <t>FIELD REPRESENTATIVE DAIL</t>
  </si>
  <si>
    <t>FI8ELD REPRESENTATIVE REI</t>
  </si>
  <si>
    <t xml:space="preserve">V1516669  </t>
  </si>
  <si>
    <t>84448</t>
  </si>
  <si>
    <t>FAYE YVONNE JOHNSON</t>
  </si>
  <si>
    <t xml:space="preserve">V1516675  </t>
  </si>
  <si>
    <t>36787</t>
  </si>
  <si>
    <t>ARLITA MICHELLE KYLES</t>
  </si>
  <si>
    <t xml:space="preserve">V1516689  </t>
  </si>
  <si>
    <t>62257</t>
  </si>
  <si>
    <t>SANDRA KAY VORISH</t>
  </si>
  <si>
    <t xml:space="preserve">V1516690  </t>
  </si>
  <si>
    <t>86994</t>
  </si>
  <si>
    <t>JANET BAILEY WACHS</t>
  </si>
  <si>
    <t>TASN 2021 CONFERENCE</t>
  </si>
  <si>
    <t xml:space="preserve">V1516692  </t>
  </si>
  <si>
    <t>63480</t>
  </si>
  <si>
    <t>MELISSA FRIEDERICHS WILDER</t>
  </si>
  <si>
    <t>TEXAS ASSOCIATION OF</t>
  </si>
  <si>
    <t xml:space="preserve">V1516761  </t>
  </si>
  <si>
    <t>Page 28 of 33</t>
  </si>
  <si>
    <t xml:space="preserve">V1516770  </t>
  </si>
  <si>
    <t>87607</t>
  </si>
  <si>
    <t>LAURA A SPREHE</t>
  </si>
  <si>
    <t>TEXSA ASSOCIATION OF</t>
  </si>
  <si>
    <t>BUBBLE FIDGET COASTER</t>
  </si>
  <si>
    <t xml:space="preserve">V1516816  </t>
  </si>
  <si>
    <t xml:space="preserve">V1516890  </t>
  </si>
  <si>
    <t xml:space="preserve">V1516946  </t>
  </si>
  <si>
    <t>TRIPP LITE MINI DISPLAYPO</t>
  </si>
  <si>
    <t>LENOVO THINKSTATION P520C</t>
  </si>
  <si>
    <t>LENOVO THINKVISION T24I-2</t>
  </si>
  <si>
    <t>CREATIVE PEBBLE-SPEAKERS-</t>
  </si>
  <si>
    <t>LOGITECH WIRELESS COMBO M</t>
  </si>
  <si>
    <r>
      <t xml:space="preserve">Number of checks in fund 7111 - CHOICE PARTNERS: </t>
    </r>
    <r>
      <rPr>
        <b/>
        <sz val="10"/>
        <color indexed="8"/>
        <rFont val="Arial"/>
        <family val="2"/>
      </rPr>
      <t>25</t>
    </r>
  </si>
  <si>
    <t xml:space="preserve">Fund: 7991 - ISF-FACILITIES  </t>
  </si>
  <si>
    <t xml:space="preserve">1516607  </t>
  </si>
  <si>
    <t>GAS 051421-061521</t>
  </si>
  <si>
    <t xml:space="preserve">1516614  </t>
  </si>
  <si>
    <t>26235</t>
  </si>
  <si>
    <t>FOSTER FENCE LTD</t>
  </si>
  <si>
    <t>REMOVE AND REPLACE 1-2 3/</t>
  </si>
  <si>
    <t>HIL BOWL CLIP CITRUS 12BX</t>
  </si>
  <si>
    <t>SSS SEASHELL URINAL SCRN</t>
  </si>
  <si>
    <t>SSS AURO MANGO URINAL SCR</t>
  </si>
  <si>
    <t>SSS GRIPPER TOILET BOWL D</t>
  </si>
  <si>
    <t>SSS AURO LIME URINAL SCRE</t>
  </si>
  <si>
    <t xml:space="preserve">1516618  </t>
  </si>
  <si>
    <t>WATER 051821-061721</t>
  </si>
  <si>
    <t xml:space="preserve">1516627  </t>
  </si>
  <si>
    <t>82060</t>
  </si>
  <si>
    <t>METROPOLITAN LANDSCAPE MGMT INC</t>
  </si>
  <si>
    <t>PA2021-0733 TREE REMO</t>
  </si>
  <si>
    <t>GAS 052521-062521</t>
  </si>
  <si>
    <t xml:space="preserve">1516708  </t>
  </si>
  <si>
    <t>82491</t>
  </si>
  <si>
    <t>DURA PIER FACILITIES SERVICES LTD</t>
  </si>
  <si>
    <t>SCOPE OF WORK IS TO CUT T</t>
  </si>
  <si>
    <t xml:space="preserve">1516713  </t>
  </si>
  <si>
    <t>29829</t>
  </si>
  <si>
    <t>HARRIS COUNTY MUD #5</t>
  </si>
  <si>
    <t>WATER 052021-061521</t>
  </si>
  <si>
    <t>Page 29 of 33</t>
  </si>
  <si>
    <t>WATER 051721-061721</t>
  </si>
  <si>
    <t>WATER 052521-062621</t>
  </si>
  <si>
    <t>WATER 051921-062121</t>
  </si>
  <si>
    <t>WATER 051621-061521</t>
  </si>
  <si>
    <t>WATER 052521-062121</t>
  </si>
  <si>
    <t>WATER 051821-061821</t>
  </si>
  <si>
    <t>WATER 051921-061821</t>
  </si>
  <si>
    <t xml:space="preserve">1516735  </t>
  </si>
  <si>
    <t>50335</t>
  </si>
  <si>
    <t>ROYALWOOD MUD</t>
  </si>
  <si>
    <t xml:space="preserve">1516739  </t>
  </si>
  <si>
    <t>53060</t>
  </si>
  <si>
    <t>SATCO SERVICE INC</t>
  </si>
  <si>
    <t>FOR THE MONTHLY SWEEPING</t>
  </si>
  <si>
    <t>JUN21 TRASH PICK-UP</t>
  </si>
  <si>
    <t>JUL21 TRASH PICK-UP</t>
  </si>
  <si>
    <t>GAS 052721-062921</t>
  </si>
  <si>
    <t xml:space="preserve">1516804  </t>
  </si>
  <si>
    <t xml:space="preserve">1516830  </t>
  </si>
  <si>
    <t>87542</t>
  </si>
  <si>
    <t>ALWAYS IN SEASON, INC</t>
  </si>
  <si>
    <t>JULY 21 PLANT MAINTEN</t>
  </si>
  <si>
    <t>GAS060921-070921</t>
  </si>
  <si>
    <t>GAS 060821-070821</t>
  </si>
  <si>
    <t>GAS 060721-070621</t>
  </si>
  <si>
    <t>Page 30 of 33</t>
  </si>
  <si>
    <t xml:space="preserve">1516840  </t>
  </si>
  <si>
    <t>84834</t>
  </si>
  <si>
    <t>DIGITAL AIR CONTROL INC.</t>
  </si>
  <si>
    <t>PA2021-0813 NPO REMOT</t>
  </si>
  <si>
    <t>PA2021-0813 ADULT ED</t>
  </si>
  <si>
    <t xml:space="preserve">1516844  </t>
  </si>
  <si>
    <t>85932</t>
  </si>
  <si>
    <t>EMCOR GOWAN INC</t>
  </si>
  <si>
    <t>REPLACE DAMAGED AND LEAKI</t>
  </si>
  <si>
    <t xml:space="preserve">1516848  </t>
  </si>
  <si>
    <t>WATER 052121-062221</t>
  </si>
  <si>
    <t>WATER 061421-071321</t>
  </si>
  <si>
    <t>WATER 052821-062921</t>
  </si>
  <si>
    <t>WATER 071521</t>
  </si>
  <si>
    <t>LSW416_3X WARMGREY PORT A</t>
  </si>
  <si>
    <t>LSW287 CHARCOAL PORT AUTH</t>
  </si>
  <si>
    <t>LSW287_3X CHARCOAL PORT A</t>
  </si>
  <si>
    <t xml:space="preserve">1516867  </t>
  </si>
  <si>
    <t>59870</t>
  </si>
  <si>
    <t>THYSSENKRUPP ELEVATOR CORP</t>
  </si>
  <si>
    <t>MAINTENANCE ON THE ELEVAT</t>
  </si>
  <si>
    <t>MAINTENANCE AGREEMENT/SER</t>
  </si>
  <si>
    <t xml:space="preserve">1516870  </t>
  </si>
  <si>
    <t>60940</t>
  </si>
  <si>
    <t>UNITED PARCEL SERVICE</t>
  </si>
  <si>
    <t>POSTAGE</t>
  </si>
  <si>
    <t>GAS 061521-071521</t>
  </si>
  <si>
    <t xml:space="preserve">1516926  </t>
  </si>
  <si>
    <t>WATER 071621</t>
  </si>
  <si>
    <t xml:space="preserve">1516936  </t>
  </si>
  <si>
    <t>58330</t>
  </si>
  <si>
    <t>TEXAS DEPARTMENT OF LICENSING</t>
  </si>
  <si>
    <t>INSPECTION RPRT ELEVA</t>
  </si>
  <si>
    <t xml:space="preserve">1516937  </t>
  </si>
  <si>
    <t xml:space="preserve">V1516656  </t>
  </si>
  <si>
    <t>88338</t>
  </si>
  <si>
    <t>LAURA ESPINOZA</t>
  </si>
  <si>
    <t>2021 TASBO SUMMER SOL</t>
  </si>
  <si>
    <t xml:space="preserve">V1516666  </t>
  </si>
  <si>
    <t>31720</t>
  </si>
  <si>
    <t>COPESAN SERVICES INC</t>
  </si>
  <si>
    <t>MONTHLY PEST CONTROL SERV</t>
  </si>
  <si>
    <t xml:space="preserve">V1516681  </t>
  </si>
  <si>
    <t>46604</t>
  </si>
  <si>
    <t>THOMAS W PLAPP</t>
  </si>
  <si>
    <t>Page 31 of 33</t>
  </si>
  <si>
    <t xml:space="preserve">V1516682  </t>
  </si>
  <si>
    <t>REPLACE 3 MINUTE MAN RACK</t>
  </si>
  <si>
    <t xml:space="preserve">V1516687  </t>
  </si>
  <si>
    <t>84446</t>
  </si>
  <si>
    <t>ALBERT V VALADEZ</t>
  </si>
  <si>
    <t xml:space="preserve">V1516768  </t>
  </si>
  <si>
    <t xml:space="preserve">V1516813  </t>
  </si>
  <si>
    <t>85264</t>
  </si>
  <si>
    <t>EXECUTIVE THREAT SOLUTIONS LLC</t>
  </si>
  <si>
    <t>FOR ON-SITE SECURITY FOR</t>
  </si>
  <si>
    <t xml:space="preserve">V1516819  </t>
  </si>
  <si>
    <t>33941</t>
  </si>
  <si>
    <t>INDUSTRIAL FIRE EQUIPMENT COMPANY</t>
  </si>
  <si>
    <t>PA2021-0807 INSPECTIO</t>
  </si>
  <si>
    <t>TRIPP LITE DISPLAY PORT T</t>
  </si>
  <si>
    <t xml:space="preserve">V1516886  </t>
  </si>
  <si>
    <t xml:space="preserve">V1516891  </t>
  </si>
  <si>
    <t>PA2021-0732 POWERSPRA</t>
  </si>
  <si>
    <t>PA2021-0732 ANTS SPID</t>
  </si>
  <si>
    <t>TO PROVIDE  MATERIAL, LAB</t>
  </si>
  <si>
    <t xml:space="preserve">V1516900  </t>
  </si>
  <si>
    <t>53379</t>
  </si>
  <si>
    <t>DS WATERS OF AMERICA INC</t>
  </si>
  <si>
    <t>MONTHLY WATER SERVICE FOR</t>
  </si>
  <si>
    <t>RECEPTACLE WASTE / SWING</t>
  </si>
  <si>
    <t>Page 32 of 33</t>
  </si>
  <si>
    <t xml:space="preserve">V1516949  </t>
  </si>
  <si>
    <t>MONTHLY PEST CONTROL AT B</t>
  </si>
  <si>
    <t>MONTHLY PEST CONTROL AT</t>
  </si>
  <si>
    <t>MONTHLY PEST CONTROL AT J</t>
  </si>
  <si>
    <t>MONTHLY PEST CONTROL AT T</t>
  </si>
  <si>
    <t>ADDITIONAL PEST CONTROL W</t>
  </si>
  <si>
    <t>MONTHLY PEST CONTROL AT L</t>
  </si>
  <si>
    <t>MONTHLY PEST CONTROL AT P</t>
  </si>
  <si>
    <t>MONTHLY PEST CONTROL AT F</t>
  </si>
  <si>
    <t>MONTHLY PEST CONTROL AT C</t>
  </si>
  <si>
    <r>
      <t xml:space="preserve">Number of checks in fund 7991 - ISF-FACILITIES: </t>
    </r>
    <r>
      <rPr>
        <b/>
        <sz val="10"/>
        <color indexed="8"/>
        <rFont val="Arial"/>
        <family val="2"/>
      </rPr>
      <t>44</t>
    </r>
  </si>
  <si>
    <t xml:space="preserve">Fund: 8151 - COURTESY COMMITTEE  </t>
  </si>
  <si>
    <t xml:space="preserve">1516914  </t>
  </si>
  <si>
    <t>16005</t>
  </si>
  <si>
    <t>E FLOWERS INC</t>
  </si>
  <si>
    <t>FLOWER OR PLANT DELIVERY</t>
  </si>
  <si>
    <r>
      <t xml:space="preserve">Number of checks in fund 8151 - COURTESY COMMITTEE: </t>
    </r>
    <r>
      <rPr>
        <b/>
        <sz val="10"/>
        <color indexed="8"/>
        <rFont val="Arial"/>
        <family val="2"/>
      </rPr>
      <t>1</t>
    </r>
  </si>
  <si>
    <r>
      <t>Total number of checks in report:</t>
    </r>
    <r>
      <rPr>
        <b/>
        <sz val="10"/>
        <color indexed="8"/>
        <rFont val="Arial"/>
        <family val="2"/>
      </rPr>
      <t xml:space="preserve"> 362</t>
    </r>
  </si>
  <si>
    <r>
      <t>Amount total:</t>
    </r>
    <r>
      <rPr>
        <b/>
        <sz val="10"/>
        <color indexed="8"/>
        <rFont val="Arial"/>
        <family val="2"/>
      </rPr>
      <t xml:space="preserve"> </t>
    </r>
  </si>
  <si>
    <t>Page 33 of 33</t>
  </si>
  <si>
    <t>HCDE Procurement Card Report</t>
  </si>
  <si>
    <t>July Statement</t>
  </si>
  <si>
    <t>001 - Superintendent's Office</t>
  </si>
  <si>
    <t>2021-06-14</t>
  </si>
  <si>
    <t>WM SUPERCENTER #4526</t>
  </si>
  <si>
    <t>64180000</t>
  </si>
  <si>
    <t>Meeting refreshments</t>
  </si>
  <si>
    <t>2021-06-15</t>
  </si>
  <si>
    <t>ACE PARKING 3656</t>
  </si>
  <si>
    <t>64170000</t>
  </si>
  <si>
    <t>Local daily mileage</t>
  </si>
  <si>
    <t>2021-06-30</t>
  </si>
  <si>
    <t>LAURENZOS GRILLE DELLO</t>
  </si>
  <si>
    <t>64150000</t>
  </si>
  <si>
    <t>Business meeting lunch</t>
  </si>
  <si>
    <t>005 - Center for Safe and Secure Schools</t>
  </si>
  <si>
    <t>2021-06-06</t>
  </si>
  <si>
    <t>OFFICE DEPOT #2661</t>
  </si>
  <si>
    <t>63960000</t>
  </si>
  <si>
    <t>Copies for Workshops</t>
  </si>
  <si>
    <t>2021-06-08</t>
  </si>
  <si>
    <t>MELLOW MUSHROOM #214</t>
  </si>
  <si>
    <t>Lunch for ELT Training Implicit Bias</t>
  </si>
  <si>
    <t>2021-06-11</t>
  </si>
  <si>
    <t>TST* GATLIN S BBQ</t>
  </si>
  <si>
    <t>63990000</t>
  </si>
  <si>
    <t>Clipboards</t>
  </si>
  <si>
    <t>2021-06-18</t>
  </si>
  <si>
    <t>BUTLER BUSINESS PRODUC</t>
  </si>
  <si>
    <t>Office Supplies</t>
  </si>
  <si>
    <t>2021-06-20</t>
  </si>
  <si>
    <t>2021-06-21</t>
  </si>
  <si>
    <t>FEDEX OFFIC39400003947</t>
  </si>
  <si>
    <t>Split - Copies for Workshop (21.16%)</t>
  </si>
  <si>
    <t>64990000</t>
  </si>
  <si>
    <t>Split - Binding Handbooks for Workshops (78.84%)</t>
  </si>
  <si>
    <t>2021-06-22</t>
  </si>
  <si>
    <t>CHIPOTLE 2279</t>
  </si>
  <si>
    <t>2021-06-24</t>
  </si>
  <si>
    <t>THE FRENCH CORNER CATE</t>
  </si>
  <si>
    <t>Lunch Team Meeting</t>
  </si>
  <si>
    <t>AMZN MKTP US*218CE85K2</t>
  </si>
  <si>
    <t>Surge Protectors</t>
  </si>
  <si>
    <t>AMAZON.COM*2102308D0</t>
  </si>
  <si>
    <t>63290000</t>
  </si>
  <si>
    <t>Books for Book Study with Dr. Rodgers</t>
  </si>
  <si>
    <t>2021-06-25</t>
  </si>
  <si>
    <t>FEDEX OFFIC19800019828</t>
  </si>
  <si>
    <t>Split - Copies for Workshop (91.47%)</t>
  </si>
  <si>
    <t>Split - Copies for Workshop (8.53%)</t>
  </si>
  <si>
    <t>2021-06-26</t>
  </si>
  <si>
    <t>AMZN MKTP US*217GT5QI2</t>
  </si>
  <si>
    <t>USB Ethernet Adapter</t>
  </si>
  <si>
    <t>2021-06-29</t>
  </si>
  <si>
    <t>WM SUPERCENTER #3640</t>
  </si>
  <si>
    <t>Split - General Supplies (51.11%)</t>
  </si>
  <si>
    <t>Split - Refreshments for Meeting (48.89%)</t>
  </si>
  <si>
    <t>LA MADELEINE TANGLEWOO</t>
  </si>
  <si>
    <t>Culture &amp; Equity Assess training - breakfast</t>
  </si>
  <si>
    <t>Culture &amp; Equity Assess training - day 2 lunch</t>
  </si>
  <si>
    <t>2021-07-01</t>
  </si>
  <si>
    <t>SQ *LIVING JUSTICE PRE</t>
  </si>
  <si>
    <t>Circle Forward Handbooks</t>
  </si>
  <si>
    <t>010 - Board of Trustees</t>
  </si>
  <si>
    <t>2021-06-16</t>
  </si>
  <si>
    <t>THE PLANTATION CATERIN</t>
  </si>
  <si>
    <t>Business meeting lunches</t>
  </si>
  <si>
    <t>2021-06-17</t>
  </si>
  <si>
    <t>LA MADELEINE SAWYER HE</t>
  </si>
  <si>
    <t>Business meeting meals</t>
  </si>
  <si>
    <t>AMZN MKTP US*216VK9IE2</t>
  </si>
  <si>
    <t>General supplies; board secretary</t>
  </si>
  <si>
    <t>Report date: 8/4/2021</t>
  </si>
  <si>
    <t>Page 1 of 20</t>
  </si>
  <si>
    <t>HCDE Procurement Card Report - July Statement</t>
  </si>
  <si>
    <t>011 - Assistant Superintendent-Parker</t>
  </si>
  <si>
    <t>AUDIBLE*2X70O36B0</t>
  </si>
  <si>
    <t>Audio book for Jonathan Parker</t>
  </si>
  <si>
    <t>2021-06-12</t>
  </si>
  <si>
    <t>AUDIBLE US*2X0WD7DZ0</t>
  </si>
  <si>
    <t>2021-06-13</t>
  </si>
  <si>
    <t>KALAHARI RESORT - TX</t>
  </si>
  <si>
    <t>64110000</t>
  </si>
  <si>
    <t>Hotel Expense, Theresa Perez</t>
  </si>
  <si>
    <t>Credit for Hotel</t>
  </si>
  <si>
    <t>DOLLARTREE</t>
  </si>
  <si>
    <t>Supplies for Schools Division Leadership retreat</t>
  </si>
  <si>
    <t>2021-06-28</t>
  </si>
  <si>
    <t>Office Supplies, Jonathan Parker</t>
  </si>
  <si>
    <t>LONGHORN STEAK 0125439</t>
  </si>
  <si>
    <t>Business Meeting Meal</t>
  </si>
  <si>
    <t>012 - Assistant Superintendent-McLeod</t>
  </si>
  <si>
    <t>AMAZON.COM*2X3MW9KR1</t>
  </si>
  <si>
    <t>Supplies</t>
  </si>
  <si>
    <t>AMZN MKTP US*2X0NP51T0</t>
  </si>
  <si>
    <t>TOPGOLF HOUSTON 008-3</t>
  </si>
  <si>
    <t>Mtg deposit for 3rd Qtrly Reflections Mtg 7/1/21</t>
  </si>
  <si>
    <t>HOOTERS OF  PEARLAND</t>
  </si>
  <si>
    <t>Business Lunch Meeting 6/14/21</t>
  </si>
  <si>
    <t>WAL-MART #4526</t>
  </si>
  <si>
    <t>TST* POMODORO S CUCINA</t>
  </si>
  <si>
    <t>Business Lunch Meeting 6/18/2021</t>
  </si>
  <si>
    <t>JASON'S DELI TNY 028</t>
  </si>
  <si>
    <t>Breakfast for Directors Meeting</t>
  </si>
  <si>
    <t>Split - Lunch for 3rd Qtr Meeting 7/1/21 (88.85%)</t>
  </si>
  <si>
    <t>Split - Misc. Fees for 3rd Qtr Mtg 7/1/21 (11.15%)</t>
  </si>
  <si>
    <t>ALONTI CAFE &amp; CATERING</t>
  </si>
  <si>
    <t>Refreshments for 3rd Qtr Reflections Mtg 6/30/21</t>
  </si>
  <si>
    <t>Breakfast for 3rd Qtr Mtg 6/30/21</t>
  </si>
  <si>
    <t>Lunch for 3rd Qtrly Reflections Mtg 6/30/21</t>
  </si>
  <si>
    <t>2021-07-02</t>
  </si>
  <si>
    <t>Breakfast for 3rd Qtrly Reflections Mtg 7/1/21</t>
  </si>
  <si>
    <t>014 - Alternative Teacher Certification</t>
  </si>
  <si>
    <t>AUTOBKS*NATIONWIDE CAR</t>
  </si>
  <si>
    <t>64960000</t>
  </si>
  <si>
    <t>adv, bids &amp; notices - ECA - Lidia Zatopek</t>
  </si>
  <si>
    <t>FILEMAKER,INC.</t>
  </si>
  <si>
    <t>63970001</t>
  </si>
  <si>
    <t>Alt Certification Software Lic Renewal</t>
  </si>
  <si>
    <t>Page 2 of 20</t>
  </si>
  <si>
    <t>030 - Human Resources</t>
  </si>
  <si>
    <t>2021-06-07</t>
  </si>
  <si>
    <t>INDEED</t>
  </si>
  <si>
    <t>Job posting advertisement - R. Torres</t>
  </si>
  <si>
    <t>OTC BRANDS  INC</t>
  </si>
  <si>
    <t>64990005</t>
  </si>
  <si>
    <t>Items needed for Wellness</t>
  </si>
  <si>
    <t>2021-06-09</t>
  </si>
  <si>
    <t>IDENTOGO - TX FINGERPR</t>
  </si>
  <si>
    <t>62990000</t>
  </si>
  <si>
    <t>Fingerprinting for applicant</t>
  </si>
  <si>
    <t>USPS PO 4801740017</t>
  </si>
  <si>
    <t>64980000</t>
  </si>
  <si>
    <t>Postage</t>
  </si>
  <si>
    <t>2021-06-10</t>
  </si>
  <si>
    <t>EQF*TALX CORPORATION</t>
  </si>
  <si>
    <t>Employment Verification for candidate</t>
  </si>
  <si>
    <t>Promo items needed for wellness</t>
  </si>
  <si>
    <t>THE AWARD GROUP</t>
  </si>
  <si>
    <t>Certificate - N. Truitt</t>
  </si>
  <si>
    <t>YOURMEMBER-CAREERS</t>
  </si>
  <si>
    <t>Job posting advertisement - K. Duke</t>
  </si>
  <si>
    <t>TASPA</t>
  </si>
  <si>
    <t>64140000</t>
  </si>
  <si>
    <t>Conference registration - N. Truitt</t>
  </si>
  <si>
    <t>AMZN MKTP US*212SA0XZ0</t>
  </si>
  <si>
    <t>Items needed for Wellness - Hydration Challenge</t>
  </si>
  <si>
    <t>AMAZON.COM*212SD7EW2</t>
  </si>
  <si>
    <t>Office supplies</t>
  </si>
  <si>
    <t>SHRM CERTIFICATION</t>
  </si>
  <si>
    <t>64970000</t>
  </si>
  <si>
    <t>SHRM Member Recertification Fee - P. Menard</t>
  </si>
  <si>
    <t>AMAZON.COM*219559BL2</t>
  </si>
  <si>
    <t>USPS PO 4800340021</t>
  </si>
  <si>
    <t>HR CERTIFICATION INSTI</t>
  </si>
  <si>
    <t>HRCI Recertification Fee - P. Menard</t>
  </si>
  <si>
    <t>Conference lodging - N. Truitt</t>
  </si>
  <si>
    <t>2021-07-03</t>
  </si>
  <si>
    <t>Page 3 of 20</t>
  </si>
  <si>
    <t>050 - Business Support Services</t>
  </si>
  <si>
    <t>DRUBIO HOTEL FOR TASBO 6/13-6/16/2021</t>
  </si>
  <si>
    <t>STAPLES       00118604</t>
  </si>
  <si>
    <t>OFFICE SUPPLIES FOR BOARD BUDGET MEETING</t>
  </si>
  <si>
    <t>WAL-MART #5959</t>
  </si>
  <si>
    <t>REFRESHMENTS FOR THE BOARD MEETING PRESENTATION</t>
  </si>
  <si>
    <t>OFFICE DEPOT #2809</t>
  </si>
  <si>
    <t>SUPPLIES FOR THE BOARD BUDGET BOOK PRESENTATIONS</t>
  </si>
  <si>
    <t>IN *ROTARY CLUB OF HOU</t>
  </si>
  <si>
    <t>DR. JESUS AMEZCUA ROTARY MEMBERSHIP DUES</t>
  </si>
  <si>
    <t>AMZN MKTP US*2X73W9VS2</t>
  </si>
  <si>
    <t>WIRELESS MIC FOR DR. AMEZCUA</t>
  </si>
  <si>
    <t>H-E-B #473</t>
  </si>
  <si>
    <t>REFRESHMENTS FOR BUDGET BOARD MEETING</t>
  </si>
  <si>
    <t>PAYPAL *BOOKMARKNIN</t>
  </si>
  <si>
    <t>JAMEZCUA BOOKMARK NINJA SOFTWARE PORTAL PURCHASE</t>
  </si>
  <si>
    <t>CHICK-FIL-A #03184</t>
  </si>
  <si>
    <t>BEEVILLE ISD MEETING</t>
  </si>
  <si>
    <t>DROPBOX*YW79NPLPQ31Y</t>
  </si>
  <si>
    <t>JAMEZCUA DROPBOX SUBSCRIPTION</t>
  </si>
  <si>
    <t>INTUIT *</t>
  </si>
  <si>
    <t>SRTICHIE QUICKBOOKS MONTHLY FEE</t>
  </si>
  <si>
    <t>LA QUINTA INN &amp; SUITES</t>
  </si>
  <si>
    <t>RTORRES LODGING FOR BEEVILLE CONSULTATION</t>
  </si>
  <si>
    <t>DR.JAMEZCUA LODGING FOR BEEVILLE CONSULTATION</t>
  </si>
  <si>
    <t>BOND COUNSEL AND FINANCIAL ADVISORY EVALUATION</t>
  </si>
  <si>
    <t>Page 4 of 20</t>
  </si>
  <si>
    <t>083 - Facilities Support Services</t>
  </si>
  <si>
    <t>THE HOME DEPOT #0577</t>
  </si>
  <si>
    <t>63190000</t>
  </si>
  <si>
    <t>Maintenance supplies for 6300</t>
  </si>
  <si>
    <t>THE HOME DEPOT #6985</t>
  </si>
  <si>
    <t>Maintenance supplies - Facilities</t>
  </si>
  <si>
    <t>CHEVRON 0384802</t>
  </si>
  <si>
    <t>63110000</t>
  </si>
  <si>
    <t>Fuel for Unit # 32</t>
  </si>
  <si>
    <t>UNITED REFRIG BR #83</t>
  </si>
  <si>
    <t>Maintenance supplies</t>
  </si>
  <si>
    <t>CHEVRON 0108129</t>
  </si>
  <si>
    <t>Gas unit #45 - Facilities</t>
  </si>
  <si>
    <t>63150000</t>
  </si>
  <si>
    <t>Creamer / breakroom supplies</t>
  </si>
  <si>
    <t>JLB EATERY</t>
  </si>
  <si>
    <t>6124 EL POLLO LOCO</t>
  </si>
  <si>
    <t>Personal charge that was reimbursed.</t>
  </si>
  <si>
    <t>63180000</t>
  </si>
  <si>
    <t>Misc custodial supplies</t>
  </si>
  <si>
    <t>JOHNSON SUPPLY   N SHE</t>
  </si>
  <si>
    <t>Refrigerant for 501</t>
  </si>
  <si>
    <t>AMZN MKTP US*2X35G8AR2</t>
  </si>
  <si>
    <t>Breakroom supplies</t>
  </si>
  <si>
    <t>AMZN MKTP US*2X15V5P40</t>
  </si>
  <si>
    <t>Misc building supplies/6300</t>
  </si>
  <si>
    <t>THE HOME DEPOT #6509</t>
  </si>
  <si>
    <t>credit for taxes - Facilities</t>
  </si>
  <si>
    <t>Building supplies - NPO</t>
  </si>
  <si>
    <t>EXXONMOBIL    47942693</t>
  </si>
  <si>
    <t>Gas unit # 46 - Facilities</t>
  </si>
  <si>
    <t>TEX DEPT LICEN N REG</t>
  </si>
  <si>
    <t>Electrician renewal  - Facilities</t>
  </si>
  <si>
    <t>GRAINGER</t>
  </si>
  <si>
    <t>Misc building supplies for 6300</t>
  </si>
  <si>
    <t>O'REILLY AUTO PARTS 40</t>
  </si>
  <si>
    <t>63170000</t>
  </si>
  <si>
    <t>Vehicle part unit#19 - Facilities</t>
  </si>
  <si>
    <t>CONTINUING EDUCATION O</t>
  </si>
  <si>
    <t>Elec License renewal - Facilities</t>
  </si>
  <si>
    <t>Hotel accomodations for TASBO conference.</t>
  </si>
  <si>
    <t>Hotel accommodations for TASBO conference.</t>
  </si>
  <si>
    <t>AMZN MKTP US*219421ZF1</t>
  </si>
  <si>
    <t>Breakroom supplies for 6300</t>
  </si>
  <si>
    <t>KRR RESTAURANT</t>
  </si>
  <si>
    <t>64120000</t>
  </si>
  <si>
    <t>For conference meals during the TASBO conference.</t>
  </si>
  <si>
    <t>Grips for the rugs at 6300 Irvington</t>
  </si>
  <si>
    <t>FASTSIGNS</t>
  </si>
  <si>
    <t>EXXONMOBIL    47938733</t>
  </si>
  <si>
    <t>Gas unit 24 -Facilities</t>
  </si>
  <si>
    <t>AMAZON.COM*211WZ8EZ1</t>
  </si>
  <si>
    <t>Office supplies needed.</t>
  </si>
  <si>
    <t>SUNBELT RENTALS #262</t>
  </si>
  <si>
    <t>Item purchased for Human Resources</t>
  </si>
  <si>
    <t>THE HOME DEPOT #0569</t>
  </si>
  <si>
    <t>XL PARTS 002</t>
  </si>
  <si>
    <t>credit - Facilities</t>
  </si>
  <si>
    <t>JOHNSTONE SUPPLY OF HO</t>
  </si>
  <si>
    <t>Building supplies - 626 Lindale</t>
  </si>
  <si>
    <t>CE HOUSTON 3759</t>
  </si>
  <si>
    <t>Buildings supplies - NPO</t>
  </si>
  <si>
    <t>Maintenance supplies -Facilities</t>
  </si>
  <si>
    <t>Page 5 of 20</t>
  </si>
  <si>
    <t>ONE STOP MUFFLER SHOP</t>
  </si>
  <si>
    <t>62470000</t>
  </si>
  <si>
    <t>Inspection unit 17 - Facilities</t>
  </si>
  <si>
    <t>Vehicle parts unit 19 - Facilities</t>
  </si>
  <si>
    <t>J. HARDING &amp; CO</t>
  </si>
  <si>
    <t>HCDE logo Embroidery charge</t>
  </si>
  <si>
    <t>LOWES #00681*</t>
  </si>
  <si>
    <t>AMZN MKTP US*2X2T71WM2</t>
  </si>
  <si>
    <t>Bathroom/medical supplies</t>
  </si>
  <si>
    <t>HARRIS COUNTY TX - SCA</t>
  </si>
  <si>
    <t>Conv fee/registration unit 17 -Facilities</t>
  </si>
  <si>
    <t>NORTHERN TOOL EQUIP TX</t>
  </si>
  <si>
    <t>Credit for taxes - Facilities</t>
  </si>
  <si>
    <t>Registration unit# 17 - Facilities</t>
  </si>
  <si>
    <t>EXXONMOBIL    47939723</t>
  </si>
  <si>
    <t>Building supplies - 6300 Irvington</t>
  </si>
  <si>
    <t>Misc building supplies</t>
  </si>
  <si>
    <t>STOKES HARDWARE  AND S</t>
  </si>
  <si>
    <t>Misc maintenance supplies for 6300</t>
  </si>
  <si>
    <t>THE HOME DEPOT #6806</t>
  </si>
  <si>
    <t>Coffee/breakroom supplies</t>
  </si>
  <si>
    <t>Ceiling tiles for 6300 Irvington</t>
  </si>
  <si>
    <t>Fuel for Unit #41</t>
  </si>
  <si>
    <t>Misc breakroom supplies</t>
  </si>
  <si>
    <t>Vehicle parts unit 17 -Facilities</t>
  </si>
  <si>
    <t>AMAZON.COM*212SF7X90</t>
  </si>
  <si>
    <t>EXXONMOBIL    48250229</t>
  </si>
  <si>
    <t>Gas unit 24 - Facilities</t>
  </si>
  <si>
    <t>2021-06-23</t>
  </si>
  <si>
    <t>Creamer/breakroom supplies</t>
  </si>
  <si>
    <t>BRIO CARWASH AND DETAI</t>
  </si>
  <si>
    <t>Unit #41 wash</t>
  </si>
  <si>
    <t>HUNTON DISTRIBUTION -</t>
  </si>
  <si>
    <t>TOMMIE VAUGHN PARTS</t>
  </si>
  <si>
    <t>Vehicle parts #34 - Facilities</t>
  </si>
  <si>
    <t>AMZN MKTP US*2179V7W31</t>
  </si>
  <si>
    <t>2-Way Radios ordered for Fire Drill usage.</t>
  </si>
  <si>
    <t>Misc maintenance supplies</t>
  </si>
  <si>
    <t>SHELL OIL 425842203QPS</t>
  </si>
  <si>
    <t>Gas unit 46 -Facilities</t>
  </si>
  <si>
    <t>EXXONMOBIL    48052229</t>
  </si>
  <si>
    <t>Gas unit 44 - Facilities</t>
  </si>
  <si>
    <t>SUNBELT RENTALS #555</t>
  </si>
  <si>
    <t>DECKER EQUIPMENT</t>
  </si>
  <si>
    <t>AMZN MKTP US*214UT6QC0</t>
  </si>
  <si>
    <t>Otterbox for Maintenance tech</t>
  </si>
  <si>
    <t>FP MAILING SOLUTIONS</t>
  </si>
  <si>
    <t>Vehicle parts unit #17 -Facilities</t>
  </si>
  <si>
    <t>Fuel Unit #41</t>
  </si>
  <si>
    <t>XL PARTS 041</t>
  </si>
  <si>
    <t>Vehicle parts unit#9 -Facilities</t>
  </si>
  <si>
    <t>Vehicle parts unit #19 - Facilities</t>
  </si>
  <si>
    <t>Credit return - Facilities</t>
  </si>
  <si>
    <t>THE HOME DEPOT #1832</t>
  </si>
  <si>
    <t>Maintenance Supplies - Facilities</t>
  </si>
  <si>
    <t>PRIORITY TOWING</t>
  </si>
  <si>
    <t>62490000</t>
  </si>
  <si>
    <t>Towing unit 45 - Facilities</t>
  </si>
  <si>
    <t>CARRIER ENTERPRISE LLC</t>
  </si>
  <si>
    <t>Return/Credit unit 17 - Facilities</t>
  </si>
  <si>
    <t>Page 6 of 20</t>
  </si>
  <si>
    <t>HOUSTON PERMITTING CTR</t>
  </si>
  <si>
    <t>64920000</t>
  </si>
  <si>
    <t>Split - Permit - Facilities (33.34%)</t>
  </si>
  <si>
    <t>Fuel for Unit #49</t>
  </si>
  <si>
    <t>LOWES #01145*</t>
  </si>
  <si>
    <t>Vehicle parts unit#19 -Facilities</t>
  </si>
  <si>
    <t>Vehicle parts unit#9 - Facilities</t>
  </si>
  <si>
    <t>Gas unit #39 - Facilities</t>
  </si>
  <si>
    <t>AMZN MKTP US*294HS6G31</t>
  </si>
  <si>
    <t>Vehicle parts unit# 8 -Facilities</t>
  </si>
  <si>
    <t>Credit/return unit#8 - Facilities</t>
  </si>
  <si>
    <t>Vehicle part unit#8 - Facilities</t>
  </si>
  <si>
    <t>Towing unit 34 - Facilities</t>
  </si>
  <si>
    <t>Towing - Facilities</t>
  </si>
  <si>
    <t>084 - Facilities Operations</t>
  </si>
  <si>
    <t>JOHNSON SUPPLY STONEY</t>
  </si>
  <si>
    <t>Building supplies - ABS West</t>
  </si>
  <si>
    <t>THE HOME DEPOT #6510</t>
  </si>
  <si>
    <t>Building supplies - Fortis</t>
  </si>
  <si>
    <t>SUMMIT ELECTRIC SUPPLY</t>
  </si>
  <si>
    <t>Building supplies - Highpoint</t>
  </si>
  <si>
    <t>Maintenance supplies - ABS West</t>
  </si>
  <si>
    <t>Building supplies - Highpoint East</t>
  </si>
  <si>
    <t>Building supplies - ABS East</t>
  </si>
  <si>
    <t>SHERWIN WILLIAMS 70745</t>
  </si>
  <si>
    <t>Building supplies - Highpoint  East</t>
  </si>
  <si>
    <t>Split - Permit - Highpoint East (33.33%)</t>
  </si>
  <si>
    <t>Split - Permit - ABS West (33.33%)</t>
  </si>
  <si>
    <t>Page 7 of 20</t>
  </si>
  <si>
    <t>089 - Choice Facility Partners</t>
  </si>
  <si>
    <t>HUBSPOT INC.</t>
  </si>
  <si>
    <t>Subscription for CRM usage-Choice Partners</t>
  </si>
  <si>
    <t>Credit charges made in error-event center AKyles</t>
  </si>
  <si>
    <t>TASBO Sum2021 Hotel Stay Tax Exmpt Credit_SVorish</t>
  </si>
  <si>
    <t>MARRIOTT S ANTONIO RVR</t>
  </si>
  <si>
    <t>JWachs hotel for TASN Conference</t>
  </si>
  <si>
    <t>BUC-EE'S #17</t>
  </si>
  <si>
    <t>64130000</t>
  </si>
  <si>
    <t>Fuel for HCDE vehicle for TASN conference</t>
  </si>
  <si>
    <t>FORWARD TIMES PUBLISHI</t>
  </si>
  <si>
    <t>Ad for RFP# 21/058MJ</t>
  </si>
  <si>
    <t>TASBO Sum2021 Hotel Stay Tax Exmpt Credit_SPowell</t>
  </si>
  <si>
    <t>INFORMACION PUBLISHING</t>
  </si>
  <si>
    <t>Ad for RFP# 21/058MJ (pending receipt from vendor)</t>
  </si>
  <si>
    <t>089 - Choice Partners</t>
  </si>
  <si>
    <t>2021 TASBOSum - Hotel Reserve Pymt - EMaldonaldo</t>
  </si>
  <si>
    <t>HUTTO GROCERY STORE</t>
  </si>
  <si>
    <t>2021 SumTASBO- Fuel Purchase for HCDE Suburban</t>
  </si>
  <si>
    <t>RS MEANS</t>
  </si>
  <si>
    <t>RS Means Subscription Renewal - SKendrick</t>
  </si>
  <si>
    <t>RIO GRANDE VALLEY PURC</t>
  </si>
  <si>
    <t>64940000</t>
  </si>
  <si>
    <t>ISM RGV Summer Session Conference Registration</t>
  </si>
  <si>
    <t>TEXAS PUBLIC PURCHASIN</t>
  </si>
  <si>
    <t>TxPPA Virt. Conference Registration - SKendrick</t>
  </si>
  <si>
    <t>ELEMENT</t>
  </si>
  <si>
    <t>Lodging at TASBO Summer Conference</t>
  </si>
  <si>
    <t>CHEVRON 0357186</t>
  </si>
  <si>
    <t>CTO-K-12 Clinic; Fuel for HCDE Suburban</t>
  </si>
  <si>
    <t>SHERATON</t>
  </si>
  <si>
    <t>Lodging for CTO-K-12 Clinic</t>
  </si>
  <si>
    <t>ZACHRY PUBLICATIONS</t>
  </si>
  <si>
    <t>62650000</t>
  </si>
  <si>
    <t>2021 99th Annual CJAC Conference-Exhibitor Booth</t>
  </si>
  <si>
    <t>LA QUINTA INN  AND  SU</t>
  </si>
  <si>
    <t>Lodging at ISM RGV Summer Session</t>
  </si>
  <si>
    <t>H-E-B GAS #234</t>
  </si>
  <si>
    <t>ISM-RGV; Fuel for HCDE Suburban</t>
  </si>
  <si>
    <t>PAYPAL *STASMO</t>
  </si>
  <si>
    <t>STASMO Conference Registration - SKendrick</t>
  </si>
  <si>
    <t>SNAPPY FOODS 12</t>
  </si>
  <si>
    <t>BLUEWAVE EXPRESS CAR W</t>
  </si>
  <si>
    <t>Wash Suburban after ISM-RGV conference</t>
  </si>
  <si>
    <t>HILTON GARDEN INN</t>
  </si>
  <si>
    <t>Lodging for ISM-RGV Conference</t>
  </si>
  <si>
    <t>Lodging at ISM RGV - refund of Sales Tax</t>
  </si>
  <si>
    <t>2021TASBOSum Hotel Tax Exempt Credit - EMaldonaldo</t>
  </si>
  <si>
    <t>TEXAS COMPUTER EDUCATI</t>
  </si>
  <si>
    <t>TCEA Conference Registration</t>
  </si>
  <si>
    <t>Page 8 of 20</t>
  </si>
  <si>
    <t>090 - Technology Support Services</t>
  </si>
  <si>
    <t>CHICK-FIL-A #02820</t>
  </si>
  <si>
    <t>Quarterly IT Lunch Meeting</t>
  </si>
  <si>
    <t>AMZN MKTP US*219Z01O52</t>
  </si>
  <si>
    <t>AMZN MKTP US*2109L3ZP0</t>
  </si>
  <si>
    <t>AMZN MKTP US*218LF3NF2</t>
  </si>
  <si>
    <t>BESTBUYCOM806466244700</t>
  </si>
  <si>
    <t>ARIN</t>
  </si>
  <si>
    <t>Initial Fee for Internet no. resources</t>
  </si>
  <si>
    <t>AMZN MKTP US*213N79RR0</t>
  </si>
  <si>
    <t>VISIX INC</t>
  </si>
  <si>
    <t>VISA System Software Lic Renewal</t>
  </si>
  <si>
    <t>092 - Marketing Services</t>
  </si>
  <si>
    <t>Kalahari resort hotel for Stephanie De Los Santos</t>
  </si>
  <si>
    <t>TEXAS ASSN SCHOOL BOAR</t>
  </si>
  <si>
    <t>Bal Paid 2021 TASA/TASB CP-HCDE Exhibitor Booth</t>
  </si>
  <si>
    <t>FORMSTACK, LLC</t>
  </si>
  <si>
    <t>Annual Subscription Charge for Formstack</t>
  </si>
  <si>
    <t>TEXAS SCHOOL PUBLIC RE</t>
  </si>
  <si>
    <t>64960004</t>
  </si>
  <si>
    <t>Advertising issue of TSPRA magazine (July)</t>
  </si>
  <si>
    <t>093 - Chief Information Officer</t>
  </si>
  <si>
    <t>SHE*SHEPLERS INC</t>
  </si>
  <si>
    <t>Convocation supplies</t>
  </si>
  <si>
    <t>PRSA</t>
  </si>
  <si>
    <t>PRSA Membership Renewal for D. Clark</t>
  </si>
  <si>
    <t>HOUSTON CHRONICLE CIRC</t>
  </si>
  <si>
    <t>Online Newspaper subscription for D. Clark</t>
  </si>
  <si>
    <t>094 - External Relations</t>
  </si>
  <si>
    <t>2021-06-27</t>
  </si>
  <si>
    <t>Reading materials</t>
  </si>
  <si>
    <t>111 - Therapy Services</t>
  </si>
  <si>
    <t>EIG*CONSTANTCONTACT.CO</t>
  </si>
  <si>
    <t>Email blast for recruitment</t>
  </si>
  <si>
    <t>131 - ABC East</t>
  </si>
  <si>
    <t>PAPPAS BAR-B-Q #006Q80</t>
  </si>
  <si>
    <t>Professional Development Leadership Team Members</t>
  </si>
  <si>
    <t>TASBO</t>
  </si>
  <si>
    <t>Membership for Secretary</t>
  </si>
  <si>
    <t>TCASE</t>
  </si>
  <si>
    <t>Expense for workshop</t>
  </si>
  <si>
    <t>REGION 4 EDUCATION SER</t>
  </si>
  <si>
    <t>USPS PO 4801260030</t>
  </si>
  <si>
    <t>Expenses for students mailing</t>
  </si>
  <si>
    <t>SAMS CLUB #8244</t>
  </si>
  <si>
    <t>Expense for students</t>
  </si>
  <si>
    <t>USPS PO 4801290015</t>
  </si>
  <si>
    <t>Expenses for student mailing</t>
  </si>
  <si>
    <t>Expenses for conference for Principal</t>
  </si>
  <si>
    <t>BARNES &amp; NOBLE 2321</t>
  </si>
  <si>
    <t>Expense for staff</t>
  </si>
  <si>
    <t>Page 9 of 20</t>
  </si>
  <si>
    <t>132 - ABC West</t>
  </si>
  <si>
    <t>General Supplies for Staff</t>
  </si>
  <si>
    <t>SQ *MICHAEL MCEWEN</t>
  </si>
  <si>
    <t>General Supplies for the School</t>
  </si>
  <si>
    <t>ABS West ESY Arts &amp; Crafts for students</t>
  </si>
  <si>
    <t>CHEVRON 0357737</t>
  </si>
  <si>
    <t>ABS West Van Fill Up</t>
  </si>
  <si>
    <t>MICHAELS STORES 1683</t>
  </si>
  <si>
    <t>ABS West Boys Trading Store/Rewards for students</t>
  </si>
  <si>
    <t>WM SUPERCENTER #3584</t>
  </si>
  <si>
    <t>General Supplies</t>
  </si>
  <si>
    <t>ABS West ESY Food Etiquette for students</t>
  </si>
  <si>
    <t>LIBERTY DATA PRODUCTS</t>
  </si>
  <si>
    <t>63910000</t>
  </si>
  <si>
    <t>Instructional Materials for the Students</t>
  </si>
  <si>
    <t>General Supplies for the Counselor</t>
  </si>
  <si>
    <t>General Supplies for the staff</t>
  </si>
  <si>
    <t>TASBO Training for Alma Ochoa</t>
  </si>
  <si>
    <t>TASBO Training for Denise Alamos</t>
  </si>
  <si>
    <t>TASBO Training for Alma Ochoa Fees</t>
  </si>
  <si>
    <t>USPS PO 4801500411</t>
  </si>
  <si>
    <t>Certified Mail for Parents &amp; Students</t>
  </si>
  <si>
    <t>Refund Fees from Hotel Alma Ochoa TASBO</t>
  </si>
  <si>
    <t>SAMSCLUB #8245</t>
  </si>
  <si>
    <t>SAMS CLUB #8245</t>
  </si>
  <si>
    <t>63980000</t>
  </si>
  <si>
    <t>Food for classroom for students</t>
  </si>
  <si>
    <t>ABs West Boys Town Trading Store for students</t>
  </si>
  <si>
    <t>Boys Town Trading Store rewards for students</t>
  </si>
  <si>
    <t>WAL-MART #3296</t>
  </si>
  <si>
    <t>WM SUPERCENTER #3296</t>
  </si>
  <si>
    <t>USPS PO 4803790066</t>
  </si>
  <si>
    <t>USPS PO 4801850044</t>
  </si>
  <si>
    <t>ABS West Boys Town Trading Store for students</t>
  </si>
  <si>
    <t>Page 10 of 20</t>
  </si>
  <si>
    <t>MICRO CENTER HOUSTON</t>
  </si>
  <si>
    <t>General Supplies for the Staff</t>
  </si>
  <si>
    <t>190 - Technology Cloud Project</t>
  </si>
  <si>
    <t>AMAZON.COM*2X79943N2</t>
  </si>
  <si>
    <t>Summer Reading books for HCDE students</t>
  </si>
  <si>
    <t>AMZN MKTP US*2X6V84052</t>
  </si>
  <si>
    <t>TLC office supplies</t>
  </si>
  <si>
    <t>Split - Office supplies - Toner DEI (50%)</t>
  </si>
  <si>
    <t>ADOBE  *800-833-6687</t>
  </si>
  <si>
    <t>63970000</t>
  </si>
  <si>
    <t>Adobe ID account Login - Access Adobe Products</t>
  </si>
  <si>
    <t>Page 11 of 20</t>
  </si>
  <si>
    <t>201 - Adult Education</t>
  </si>
  <si>
    <t>PAYPAL *TEXASASSOCF</t>
  </si>
  <si>
    <t>Split - Reg. fees to attend TALAE Virtual Conf. (50%)</t>
  </si>
  <si>
    <t>AMZN MKTP US*2X2NZ8M72</t>
  </si>
  <si>
    <t>General supplies for Division</t>
  </si>
  <si>
    <t>GAYLORD TEXAN FRONT DE</t>
  </si>
  <si>
    <t>Lodg. for CMagallan to attend CECU Conf.</t>
  </si>
  <si>
    <t>Lodg. for MO'Brien to attend CECU Conf.</t>
  </si>
  <si>
    <t>Lodg. for ADeLeon to attend CECU Conf.</t>
  </si>
  <si>
    <t>Lodg. for MKirtland to attend CECU Conf.</t>
  </si>
  <si>
    <t>Lodg. for BBentley to attend CECU Conf.</t>
  </si>
  <si>
    <t>Lodg. for SRoss to attend CECU Conf.</t>
  </si>
  <si>
    <t>Lodg. for DJohnson to attend CECU Conf.</t>
  </si>
  <si>
    <t>Lodg. for BMedina to attend CECU Conf.</t>
  </si>
  <si>
    <t>SQ *JAFRI TRANSPORTATI</t>
  </si>
  <si>
    <t>Transportation Rec. to attend CECU Conf.</t>
  </si>
  <si>
    <t>EXTRA SPACE 0521</t>
  </si>
  <si>
    <t>62680000</t>
  </si>
  <si>
    <t>Storage for AED Furniture and Materials</t>
  </si>
  <si>
    <t>THEPARKINGSPOT-238RC</t>
  </si>
  <si>
    <t>SQ *TAXI DALLAS</t>
  </si>
  <si>
    <t>Split - Purchase of general supplies for Division (50%)</t>
  </si>
  <si>
    <t>AIR</t>
  </si>
  <si>
    <t>Reg. for L Fehoko to attend the AIR Virtual Conf.</t>
  </si>
  <si>
    <t>OFFICEMAX/DEPOT 6288</t>
  </si>
  <si>
    <t>Split - Mail out of Student Materials (50%)</t>
  </si>
  <si>
    <t>Refreshments for the AED Annual Retreat</t>
  </si>
  <si>
    <t>Refreshment for the AED Annual Retreat</t>
  </si>
  <si>
    <t>Page 12 of 20</t>
  </si>
  <si>
    <t>301 - ISS-Division Wide</t>
  </si>
  <si>
    <t>ADOBE ACROPRO SUBS</t>
  </si>
  <si>
    <t>Adobe Editer</t>
  </si>
  <si>
    <t>IN *J.COLE PRODUCTIONS</t>
  </si>
  <si>
    <t>Bootcamp Graphics printing.</t>
  </si>
  <si>
    <t>ZOOM.US 888-799-9666</t>
  </si>
  <si>
    <t>Active subscription for Zoom Meetings.</t>
  </si>
  <si>
    <t>Bootcamp Apparel.</t>
  </si>
  <si>
    <t>LINKEDIN-581*6549266</t>
  </si>
  <si>
    <t>Advertising Channel.</t>
  </si>
  <si>
    <t>BLUESKY APPS</t>
  </si>
  <si>
    <t>Attendance Tracking for Zoom Mtg.</t>
  </si>
  <si>
    <t>CALENDLY</t>
  </si>
  <si>
    <t>Active Subscription for Calendar Service.</t>
  </si>
  <si>
    <t>302 - ISS-Math</t>
  </si>
  <si>
    <t>Participants lunch for CAMT Meeting</t>
  </si>
  <si>
    <t>Split - Office supplies - Toner Math (50%)</t>
  </si>
  <si>
    <t>307 - ISS-English Language Arts</t>
  </si>
  <si>
    <t>AMZN MKTP US*2X22I6AO0</t>
  </si>
  <si>
    <t>Office Supplies - HDMI Adapter, HDMI Cable</t>
  </si>
  <si>
    <t>BLUE WILLOW BOOKSHOP</t>
  </si>
  <si>
    <t>Book "American Sherlock" for ELA Director.</t>
  </si>
  <si>
    <t>AMZN MKTP US*2X4UX4EC2</t>
  </si>
  <si>
    <t>Warranty of Document Camera.</t>
  </si>
  <si>
    <t>AMZN MKTP US*2X0A17X70</t>
  </si>
  <si>
    <t>Office Supply</t>
  </si>
  <si>
    <t>Books for workshop participants.</t>
  </si>
  <si>
    <t>Graphic Designing for New Program.</t>
  </si>
  <si>
    <t>Active subscription for TLC workshops.</t>
  </si>
  <si>
    <t>2021-07-04</t>
  </si>
  <si>
    <t>FLOWCODE PRO</t>
  </si>
  <si>
    <t>Active Subscription for TLC workshops.</t>
  </si>
  <si>
    <t>313 - ISS-Special Education</t>
  </si>
  <si>
    <t>TARGET        00020933</t>
  </si>
  <si>
    <t>Refreshments for 2-day CKH workshop.</t>
  </si>
  <si>
    <t>Page 13 of 20</t>
  </si>
  <si>
    <t>314 - ISS-Speaker Series</t>
  </si>
  <si>
    <t>PAYPAL *EDUCATIONAL</t>
  </si>
  <si>
    <t>Bootcamp Books.</t>
  </si>
  <si>
    <t>AMAZON.COM*215EV2XR0</t>
  </si>
  <si>
    <t>Inst. materials for Prof. learning planning</t>
  </si>
  <si>
    <t>AMAZON.COM*219QF1TW2</t>
  </si>
  <si>
    <t>Inst. materials Prof. learning plan new teachers</t>
  </si>
  <si>
    <t>TIFF S TREATS</t>
  </si>
  <si>
    <t>Refreshments Virtual Leadership Matters presenters</t>
  </si>
  <si>
    <t>Refreshments Virtual Leadership Matters Presenters</t>
  </si>
  <si>
    <t>LINKEDIN-677*8539554</t>
  </si>
  <si>
    <t>Sales Navigator Prof. Subscription renewal</t>
  </si>
  <si>
    <t>Page 14 of 20</t>
  </si>
  <si>
    <t>501 - Special Schools</t>
  </si>
  <si>
    <t>Workshop registration for Nkechi Washington</t>
  </si>
  <si>
    <t>Workshop registration for Nkechinyere Washington</t>
  </si>
  <si>
    <t>AMZN MKTP US*2X5Z59GK0</t>
  </si>
  <si>
    <t>Split - Expenses for Instructional Materials (89.61%)</t>
  </si>
  <si>
    <t>Split - Expenses for General Supplies &amp; Materials (10.39%)</t>
  </si>
  <si>
    <t>PAPPASITOS CANTINA #01</t>
  </si>
  <si>
    <t>Expenses for Business Meeting Meals</t>
  </si>
  <si>
    <t>01439-CLBCRP SC-CCCM</t>
  </si>
  <si>
    <t>Expenses for Travel Lodging-TASBO</t>
  </si>
  <si>
    <t>Brenda Mullins membership renewal for TCASE</t>
  </si>
  <si>
    <t>TCASE Conf. registration for Brenda Mullins</t>
  </si>
  <si>
    <t>Expenses for Travel Parking-TASBO</t>
  </si>
  <si>
    <t>PAPPAS BAR-B-Q #061Q80</t>
  </si>
  <si>
    <t>Expenses for Leadership Team Building Retreat.</t>
  </si>
  <si>
    <t>AMZN MKTP US*211JD27E0</t>
  </si>
  <si>
    <t>Expenses for office supplies.</t>
  </si>
  <si>
    <t>THE TOASTED YOLK - N F</t>
  </si>
  <si>
    <t>STATE FARE KITCHEN &amp; B</t>
  </si>
  <si>
    <t>Expenses for Travel Registration-TCASE</t>
  </si>
  <si>
    <t>800 - Fortis Academy</t>
  </si>
  <si>
    <t>NATUS MEDICAL INC</t>
  </si>
  <si>
    <t>Fees for Audiometer calibration</t>
  </si>
  <si>
    <t>ACE MART SPRING 330</t>
  </si>
  <si>
    <t>Fees for table cloths</t>
  </si>
  <si>
    <t>Fees for business meeting meal (HISD Tour)</t>
  </si>
  <si>
    <t>RICE U-SCS FLP WEB</t>
  </si>
  <si>
    <t>Fees for Finley's Workshop</t>
  </si>
  <si>
    <t>Fees for Bobmanuel workshop</t>
  </si>
  <si>
    <t>Page 15 of 20</t>
  </si>
  <si>
    <t>901 - Head Start</t>
  </si>
  <si>
    <t>KROGER FUEL #7319</t>
  </si>
  <si>
    <t>Split - Fuel for HS courier vehicle (70%)</t>
  </si>
  <si>
    <t>Split - Fuel for EHS courier vehicle (30%)</t>
  </si>
  <si>
    <t>JASON'S DELI DTH 060</t>
  </si>
  <si>
    <t>Lunch for the 2021 HS HMHF Conference (59.5%)</t>
  </si>
  <si>
    <t>Lunch for the 2021 HS HMHF Conference (40.5%)</t>
  </si>
  <si>
    <t>Maintenance supplies - Humble</t>
  </si>
  <si>
    <t>Maintenance supplies - Humble Head Start</t>
  </si>
  <si>
    <t>TX HHSC CCL FEE</t>
  </si>
  <si>
    <t>CCL background fees for Channelview HS</t>
  </si>
  <si>
    <t>CCL background fees for Pugh HS</t>
  </si>
  <si>
    <t>PPG PAINTS 9621</t>
  </si>
  <si>
    <t>Maintenance supplies - JD Walker</t>
  </si>
  <si>
    <t>CCL background fees for Sheffield HS</t>
  </si>
  <si>
    <t>CCL Annual Licensing Fees for Barrett Station HS</t>
  </si>
  <si>
    <t>CCL Background Fees for La Porte HS</t>
  </si>
  <si>
    <t>CCL Background Fees for Baytown EHS CCP (11.01%)</t>
  </si>
  <si>
    <t>CCL Background Fees for Baytown HS (88.99%)</t>
  </si>
  <si>
    <t>CCL Annual &amp; Background Fees for Fonwood HS</t>
  </si>
  <si>
    <t>LOVES COUNTRY 00003152</t>
  </si>
  <si>
    <t>AMAZON.COM*2X9QT0X20</t>
  </si>
  <si>
    <t>Trng Materials (4 books) 4 HS Exec Leadership Team (67.5%)</t>
  </si>
  <si>
    <t>Trng Materials (4 books) 4 HS Exec Leadership Team (32.5%)</t>
  </si>
  <si>
    <t>CCL background fees for Coolwood HS</t>
  </si>
  <si>
    <t>CCL background fees for Humble HS</t>
  </si>
  <si>
    <t>Fingerprint Services for YD Roy</t>
  </si>
  <si>
    <t>CHEVRON 0379065</t>
  </si>
  <si>
    <t>Split - Fuel for HS courier vehivle (70%)</t>
  </si>
  <si>
    <t>BUC-EE'S #34</t>
  </si>
  <si>
    <t>Maintenance supplies - Baytown</t>
  </si>
  <si>
    <t>Maintenance supplies - Tidwell</t>
  </si>
  <si>
    <t>JOHNSON SUPPLY PASADEN</t>
  </si>
  <si>
    <t>Maintenance supplies - Coolwood</t>
  </si>
  <si>
    <t>WALMART.COM AY</t>
  </si>
  <si>
    <t>Items needed 4 EHS 1st day instruction @ Humble HS (63.91%)</t>
  </si>
  <si>
    <t>Page 16 of 20</t>
  </si>
  <si>
    <t>63910005</t>
  </si>
  <si>
    <t>Items needed 4 EHS 1st day instruction @ Humble HS (36.09%)</t>
  </si>
  <si>
    <t>WAL-MART #4298</t>
  </si>
  <si>
    <t>Items needed 4 EHS 1st day instruction @ Humble HS (54.41%)</t>
  </si>
  <si>
    <t>Items needed 4 EHS 1st day instruction @ Humble HS (45.59%)</t>
  </si>
  <si>
    <t>Bibs for Humble EHS startup (45.42%)</t>
  </si>
  <si>
    <t>63420000</t>
  </si>
  <si>
    <t>Non-food kitchen supplies for Humble EHS startup (54.58%)</t>
  </si>
  <si>
    <t>SAMSCLUB.COM</t>
  </si>
  <si>
    <t>Split - Instructional Materials Diapers (60%)</t>
  </si>
  <si>
    <t>Split - Instructional Materials Diapers (40%)</t>
  </si>
  <si>
    <t>WM SUPERCENTER #194</t>
  </si>
  <si>
    <t>Fingerprint services for KL Louis</t>
  </si>
  <si>
    <t>CCL background fees for JD Walker</t>
  </si>
  <si>
    <t>Fingerprint services for AA Williams</t>
  </si>
  <si>
    <t>MESA FOOD MART</t>
  </si>
  <si>
    <t>Non-food kitchen supplies for Humble EHS startup</t>
  </si>
  <si>
    <t>Fingerprint services for DM Wysocki</t>
  </si>
  <si>
    <t>CCL background fees for Tidwell HS</t>
  </si>
  <si>
    <t>Non-food kitchen items 4 Humble EHS startup refund</t>
  </si>
  <si>
    <t>Fingerprint services for LM Taylor</t>
  </si>
  <si>
    <t>WALMART.COM AA</t>
  </si>
  <si>
    <t>Non-food kitchen items for Humble EHS startup</t>
  </si>
  <si>
    <t>WALMART.COM AW</t>
  </si>
  <si>
    <t>Bibs for Humble EHS startup (9.49%)</t>
  </si>
  <si>
    <t>Non-food kitchen items for Humble EHS startup (90.51%)</t>
  </si>
  <si>
    <t>Page 17 of 20</t>
  </si>
  <si>
    <t>Maintenance supplies - Baytwon</t>
  </si>
  <si>
    <t>PPG PAINTS 9618</t>
  </si>
  <si>
    <t>WALMART.COM AX</t>
  </si>
  <si>
    <t>Instructional Materials</t>
  </si>
  <si>
    <t>FUELWISE</t>
  </si>
  <si>
    <t>Fingerprint services for JL Beale</t>
  </si>
  <si>
    <t>CCL background fees for Compton HS</t>
  </si>
  <si>
    <t>AMZN MKTP US*291WS8G61</t>
  </si>
  <si>
    <t>Strollers to transfer infant students outdoors</t>
  </si>
  <si>
    <t>EXXONMOBIL    48054464</t>
  </si>
  <si>
    <t>Split -Fuel for HS courier vehicle (70%)</t>
  </si>
  <si>
    <t>Maintenance supplies - Pugh head start</t>
  </si>
  <si>
    <t>Fingerprint services for LM Cepeda Chirinos</t>
  </si>
  <si>
    <t>Fingerprint services for M Basantes</t>
  </si>
  <si>
    <t>Fingerprint services for J Corona</t>
  </si>
  <si>
    <t>Page 18 of 20</t>
  </si>
  <si>
    <t>922 - Coop After School Enrich (CASE)</t>
  </si>
  <si>
    <t>DEMERIS BARBECUE - SHE</t>
  </si>
  <si>
    <t>LUNCH TEACHER TRAINING</t>
  </si>
  <si>
    <t>SAMSCLUB #4712</t>
  </si>
  <si>
    <t>Split - Snacks for 21st CCLC Meetings (50%)</t>
  </si>
  <si>
    <t>Monthly Subscription</t>
  </si>
  <si>
    <t>64990130</t>
  </si>
  <si>
    <t>PANERA BREAD #204892 O</t>
  </si>
  <si>
    <t>Planner for a staff member</t>
  </si>
  <si>
    <t>DROPBOX*FS5C1YTJJ97Z</t>
  </si>
  <si>
    <t>BUSINESS ACCOUNT FOR GRANTS MANAGEMENT</t>
  </si>
  <si>
    <t>OFFICE SUPPLIES</t>
  </si>
  <si>
    <t>IN *COLOR ONE SYSTEMS,</t>
  </si>
  <si>
    <t>CHECKS FOR COUNTY CONNECTIONS/SUPPLIES</t>
  </si>
  <si>
    <t>COUNTY CONNECTIONS SNACKS GRANTEES MEETING</t>
  </si>
  <si>
    <t>MARKETING MAGIC INTERN</t>
  </si>
  <si>
    <t>Awards</t>
  </si>
  <si>
    <t>AMAZON.COM*216N46DZ1</t>
  </si>
  <si>
    <t>Rug and folders</t>
  </si>
  <si>
    <t>Split - Supplies for 21st CCLC Schools (50%)</t>
  </si>
  <si>
    <t>WPY*COLLABORATIVE FOR</t>
  </si>
  <si>
    <t>Conference for Kittra Hewitt</t>
  </si>
  <si>
    <t>STARR GLOBAL LEARNING</t>
  </si>
  <si>
    <t>Conference Registration for Kittra Hewitt</t>
  </si>
  <si>
    <t>Conference gave refund</t>
  </si>
  <si>
    <t>PANERA BREAD #204111 O</t>
  </si>
  <si>
    <t>COUNTY CONNECTIONS LUNCH GRANTEES MEETING</t>
  </si>
  <si>
    <t>924 - Research &amp; Evaluation</t>
  </si>
  <si>
    <t>AMZN MKTP US*2X1EA5332</t>
  </si>
  <si>
    <t>HDMI cables for monitors-R Hussain</t>
  </si>
  <si>
    <t>Meeting with Julia Andrews and Dr. CJ Rodgers</t>
  </si>
  <si>
    <t>HARRIS CNTY DEPT OF ED</t>
  </si>
  <si>
    <t>School Equity Bootcamp: Restorative-Y Pyrtle</t>
  </si>
  <si>
    <t>WAL-MART #3640</t>
  </si>
  <si>
    <t>Refreshments: Culture  &amp; Equity Asses. training</t>
  </si>
  <si>
    <t>Refreshments for Culture &amp; Equity Assess Training</t>
  </si>
  <si>
    <t>WORLD CATERING INC</t>
  </si>
  <si>
    <t>School's Dashboard Planning Committee meeting</t>
  </si>
  <si>
    <t>Culture &amp; Equity Assess Training - breakfast</t>
  </si>
  <si>
    <t>Culture &amp; Equity Assess training-lunch</t>
  </si>
  <si>
    <t>Page 19 of 20</t>
  </si>
  <si>
    <t>925 - Communications &amp; Public Information</t>
  </si>
  <si>
    <t>Houston Chronicle for office usage-Lorena Cozzari</t>
  </si>
  <si>
    <t>AMZN MKTP US*297V12ZD0</t>
  </si>
  <si>
    <t>Internal Hard Drive needed for Communications Divi</t>
  </si>
  <si>
    <t>955 - Purchasing - Gulf Coast Co-op</t>
  </si>
  <si>
    <t>LONG PLAN PRINTING INC</t>
  </si>
  <si>
    <t>Pop-up banner for CP Food</t>
  </si>
  <si>
    <t>Credit from Kalahari Resort - EM</t>
  </si>
  <si>
    <t>ADA_CDR WEBSITE</t>
  </si>
  <si>
    <t>CDR Fee for Registered Dietitian License</t>
  </si>
  <si>
    <t>Hotel for TASN Conference, San Antonio</t>
  </si>
  <si>
    <t>Hotel for TASN Conference - MW</t>
  </si>
  <si>
    <t>Hotel for TASN for Trisha P</t>
  </si>
  <si>
    <t>Fee for TASBO RTSBA Application</t>
  </si>
  <si>
    <t>RFP advertisement</t>
  </si>
  <si>
    <t>970 - Highpoint East</t>
  </si>
  <si>
    <t>ED311 EVENTS</t>
  </si>
  <si>
    <t>TASSP Law Conference Registration</t>
  </si>
  <si>
    <t>FIRST WATCH - 416</t>
  </si>
  <si>
    <t>Business meeting</t>
  </si>
  <si>
    <t>TAQUERIA LOS SABINOS</t>
  </si>
  <si>
    <t>Tcase membership C Waters</t>
  </si>
  <si>
    <t>TCase Interactive registration 2021 C Waters</t>
  </si>
  <si>
    <t>WWW.QUESTIONPRO.COM</t>
  </si>
  <si>
    <t>Testing tool</t>
  </si>
  <si>
    <t>WM SUPERCENTER #1137</t>
  </si>
  <si>
    <t>Storage containers for tech room</t>
  </si>
  <si>
    <t>Grand Total:</t>
  </si>
  <si>
    <t>Total transactions:  538</t>
  </si>
  <si>
    <t>Page 20 of 20</t>
  </si>
  <si>
    <t>FUND SUMMARY FOR BOARD CHECK REGISTER</t>
  </si>
  <si>
    <t>Fiscal Year: 21  Period: 11</t>
  </si>
  <si>
    <t>fund starts with</t>
  </si>
  <si>
    <t>sum of checks</t>
  </si>
  <si>
    <t>check count</t>
  </si>
  <si>
    <t>1</t>
  </si>
  <si>
    <t>2</t>
  </si>
  <si>
    <t>4</t>
  </si>
  <si>
    <t>6</t>
  </si>
  <si>
    <t>7</t>
  </si>
  <si>
    <t>8</t>
  </si>
  <si>
    <t>Page 1 of 1</t>
  </si>
  <si>
    <t>DISTRIBUTION FUND</t>
  </si>
  <si>
    <t>CHECK NUMBER</t>
  </si>
  <si>
    <t>ISSUE DATE</t>
  </si>
  <si>
    <t>VENDOR</t>
  </si>
  <si>
    <t>STATUS</t>
  </si>
  <si>
    <t>CHK_STATUS</t>
  </si>
  <si>
    <t>NO LABEL</t>
  </si>
  <si>
    <t>TOTAL</t>
  </si>
  <si>
    <t>DESCRIPTION</t>
  </si>
  <si>
    <t>1991</t>
  </si>
  <si>
    <t>1515850</t>
  </si>
  <si>
    <t>07/06/2021</t>
  </si>
  <si>
    <t/>
  </si>
  <si>
    <t>V</t>
  </si>
  <si>
    <t>VOID MANUAL CHECK</t>
  </si>
  <si>
    <t>1516103</t>
  </si>
  <si>
    <t>1516252</t>
  </si>
  <si>
    <t>1516315</t>
  </si>
  <si>
    <t>1516388</t>
  </si>
  <si>
    <t>1516744</t>
  </si>
  <si>
    <t>VOID: MULTI STUB CHECK</t>
  </si>
  <si>
    <t>V1516948</t>
  </si>
  <si>
    <t>VOID: MULTI STUB VOUCHER</t>
  </si>
  <si>
    <t>Procurement Card Report - June 2021</t>
  </si>
  <si>
    <r>
      <rPr>
        <sz val="10"/>
        <rFont val="Times New Roman"/>
        <family val="1"/>
      </rPr>
      <t>Merchant Name</t>
    </r>
  </si>
  <si>
    <r>
      <rPr>
        <sz val="10"/>
        <rFont val="Times New Roman"/>
        <family val="1"/>
      </rPr>
      <t>Transactions</t>
    </r>
  </si>
  <si>
    <r>
      <rPr>
        <sz val="10"/>
        <rFont val="Times New Roman"/>
        <family val="1"/>
      </rPr>
      <t>Count</t>
    </r>
  </si>
  <si>
    <r>
      <rPr>
        <sz val="10"/>
        <rFont val="Times New Roman"/>
        <family val="1"/>
      </rPr>
      <t>Amount</t>
    </r>
  </si>
  <si>
    <r>
      <rPr>
        <sz val="11"/>
        <rFont val="Times New Roman"/>
        <family val="1"/>
      </rPr>
      <t>AMAZON</t>
    </r>
  </si>
  <si>
    <r>
      <rPr>
        <sz val="11"/>
        <rFont val="Times New Roman"/>
        <family val="1"/>
      </rPr>
      <t>BUTLER BUSINESS PRODUCTS</t>
    </r>
  </si>
  <si>
    <r>
      <rPr>
        <sz val="11"/>
        <rFont val="Times New Roman"/>
        <family val="1"/>
      </rPr>
      <t>COMCAST HOUSTON</t>
    </r>
  </si>
  <si>
    <r>
      <rPr>
        <sz val="11"/>
        <rFont val="Times New Roman"/>
        <family val="1"/>
      </rPr>
      <t>IDENTOGO -TX FINGERPRINTING SERVICE</t>
    </r>
  </si>
  <si>
    <r>
      <rPr>
        <sz val="11"/>
        <rFont val="Times New Roman"/>
        <family val="1"/>
      </rPr>
      <t>FELLOWES, INC.</t>
    </r>
  </si>
  <si>
    <r>
      <rPr>
        <sz val="11"/>
        <rFont val="Times New Roman"/>
        <family val="1"/>
      </rPr>
      <t>PEPBOYS STORE</t>
    </r>
  </si>
  <si>
    <r>
      <rPr>
        <sz val="11"/>
        <rFont val="Times New Roman"/>
        <family val="1"/>
      </rPr>
      <t>TASBO</t>
    </r>
  </si>
  <si>
    <r>
      <rPr>
        <sz val="11"/>
        <rFont val="Times New Roman"/>
        <family val="1"/>
      </rPr>
      <t>WALMART/SAM'S CLUB</t>
    </r>
  </si>
  <si>
    <r>
      <rPr>
        <sz val="11"/>
        <rFont val="Times New Roman"/>
        <family val="1"/>
      </rPr>
      <t>THE HOME DEPOT</t>
    </r>
  </si>
  <si>
    <r>
      <rPr>
        <sz val="11"/>
        <rFont val="Times New Roman"/>
        <family val="1"/>
      </rPr>
      <t>BESTBUY</t>
    </r>
  </si>
  <si>
    <r>
      <rPr>
        <sz val="11"/>
        <rFont val="Times New Roman"/>
        <family val="1"/>
      </rPr>
      <t>CHICK-FIL-A</t>
    </r>
  </si>
  <si>
    <r>
      <rPr>
        <sz val="11"/>
        <rFont val="Times New Roman"/>
        <family val="1"/>
      </rPr>
      <t>HOUSTON PERMITTING CENTER</t>
    </r>
  </si>
  <si>
    <r>
      <rPr>
        <sz val="11"/>
        <rFont val="Times New Roman"/>
        <family val="1"/>
      </rPr>
      <t>IN*TRANSACTIONS (MISC.)</t>
    </r>
  </si>
  <si>
    <r>
      <rPr>
        <sz val="11"/>
        <rFont val="Times New Roman"/>
        <family val="1"/>
      </rPr>
      <t>OFFICE MAX/DEPOT</t>
    </r>
  </si>
  <si>
    <r>
      <rPr>
        <sz val="11"/>
        <rFont val="Times New Roman"/>
        <family val="1"/>
      </rPr>
      <t>PAYPAL TRANSACTIONS</t>
    </r>
  </si>
  <si>
    <r>
      <rPr>
        <sz val="11"/>
        <rFont val="Times New Roman"/>
        <family val="1"/>
      </rPr>
      <t>GRAINGER</t>
    </r>
  </si>
  <si>
    <r>
      <rPr>
        <sz val="11"/>
        <rFont val="Times New Roman"/>
        <family val="1"/>
      </rPr>
      <t>INDEED</t>
    </r>
  </si>
  <si>
    <r>
      <rPr>
        <sz val="11"/>
        <rFont val="Times New Roman"/>
        <family val="1"/>
      </rPr>
      <t>ZERO TO THREE NATIONAL CENTER</t>
    </r>
  </si>
  <si>
    <r>
      <rPr>
        <sz val="11"/>
        <rFont val="Times New Roman"/>
        <family val="1"/>
      </rPr>
      <t>USPS POST OFFICE</t>
    </r>
  </si>
  <si>
    <r>
      <rPr>
        <sz val="11"/>
        <rFont val="Times New Roman"/>
        <family val="1"/>
      </rPr>
      <t>ZOOM.US</t>
    </r>
  </si>
  <si>
    <r>
      <rPr>
        <sz val="11"/>
        <rFont val="Times New Roman"/>
        <family val="1"/>
      </rPr>
      <t>FP MAILING SOLUTIONS</t>
    </r>
  </si>
  <si>
    <r>
      <rPr>
        <sz val="11"/>
        <rFont val="Times New Roman"/>
        <family val="1"/>
      </rPr>
      <t>JASON'S DELI</t>
    </r>
  </si>
  <si>
    <r>
      <rPr>
        <sz val="11"/>
        <rFont val="Times New Roman"/>
        <family val="1"/>
      </rPr>
      <t>JOHNSTONE SUPPLY</t>
    </r>
  </si>
  <si>
    <r>
      <rPr>
        <sz val="11"/>
        <rFont val="Times New Roman"/>
        <family val="1"/>
      </rPr>
      <t>AMERICAN REGISTRY</t>
    </r>
  </si>
  <si>
    <r>
      <rPr>
        <sz val="11"/>
        <rFont val="Times New Roman"/>
        <family val="1"/>
      </rPr>
      <t>J. HARDING &amp; CO.</t>
    </r>
  </si>
  <si>
    <r>
      <rPr>
        <sz val="11"/>
        <rFont val="Times New Roman"/>
        <family val="1"/>
      </rPr>
      <t>UNITED REFRIGERATION, INC.</t>
    </r>
  </si>
  <si>
    <r>
      <rPr>
        <sz val="11"/>
        <rFont val="Times New Roman"/>
        <family val="1"/>
      </rPr>
      <t>ACE MART</t>
    </r>
  </si>
  <si>
    <r>
      <rPr>
        <sz val="11"/>
        <rFont val="Times New Roman"/>
        <family val="1"/>
      </rPr>
      <t>EIG*TRANSACTIONS (MISC.)</t>
    </r>
  </si>
  <si>
    <r>
      <rPr>
        <sz val="11"/>
        <rFont val="Times New Roman"/>
        <family val="1"/>
      </rPr>
      <t>JOHNSON SUPPLY</t>
    </r>
  </si>
  <si>
    <r>
      <rPr>
        <sz val="11"/>
        <rFont val="Times New Roman"/>
        <family val="1"/>
      </rPr>
      <t>SQ*TRANSACTIONS (MISC.)</t>
    </r>
  </si>
  <si>
    <r>
      <rPr>
        <sz val="11"/>
        <rFont val="Times New Roman"/>
        <family val="1"/>
      </rPr>
      <t>HUBSPOT, INC.</t>
    </r>
  </si>
  <si>
    <r>
      <rPr>
        <sz val="11"/>
        <rFont val="Times New Roman"/>
        <family val="1"/>
      </rPr>
      <t>STK*SHUTTERSTOCK</t>
    </r>
  </si>
  <si>
    <r>
      <rPr>
        <sz val="11"/>
        <rFont val="Times New Roman"/>
        <family val="1"/>
      </rPr>
      <t>TASA AUTHNET</t>
    </r>
  </si>
  <si>
    <r>
      <rPr>
        <sz val="11"/>
        <rFont val="Times New Roman"/>
        <family val="1"/>
      </rPr>
      <t>ALONTI CAFÉ &amp; CATERING</t>
    </r>
  </si>
  <si>
    <r>
      <rPr>
        <sz val="11"/>
        <rFont val="Times New Roman"/>
        <family val="1"/>
      </rPr>
      <t>ASBO (ASSOCIATION FOR SCHOOL BUSINESS OFFICIALS)</t>
    </r>
  </si>
  <si>
    <r>
      <rPr>
        <sz val="11"/>
        <rFont val="Times New Roman"/>
        <family val="1"/>
      </rPr>
      <t>CRISIS PREVENTION</t>
    </r>
  </si>
  <si>
    <r>
      <rPr>
        <sz val="11"/>
        <rFont val="Times New Roman"/>
        <family val="1"/>
      </rPr>
      <t>FOUNDATIONS</t>
    </r>
  </si>
  <si>
    <r>
      <rPr>
        <sz val="11"/>
        <rFont val="Times New Roman"/>
        <family val="1"/>
      </rPr>
      <t>GOVERNMENT FINANCE OFFICERS OF TEXAS</t>
    </r>
  </si>
  <si>
    <r>
      <rPr>
        <sz val="11"/>
        <rFont val="Times New Roman"/>
        <family val="1"/>
      </rPr>
      <t>HMNS ONLINE</t>
    </r>
  </si>
  <si>
    <r>
      <rPr>
        <sz val="11"/>
        <rFont val="Times New Roman"/>
        <family val="1"/>
      </rPr>
      <t>LASERFICHE</t>
    </r>
  </si>
  <si>
    <r>
      <rPr>
        <sz val="11"/>
        <rFont val="Times New Roman"/>
        <family val="1"/>
      </rPr>
      <t>TABSE STATE CONFERENCE 2021</t>
    </r>
  </si>
  <si>
    <r>
      <rPr>
        <sz val="11"/>
        <rFont val="Times New Roman"/>
        <family val="1"/>
      </rPr>
      <t>O'REILLY AUTO PARTS</t>
    </r>
  </si>
  <si>
    <r>
      <rPr>
        <sz val="11"/>
        <rFont val="Times New Roman"/>
        <family val="1"/>
      </rPr>
      <t>EXXONMOBIL</t>
    </r>
  </si>
  <si>
    <r>
      <rPr>
        <sz val="11"/>
        <rFont val="Times New Roman"/>
        <family val="1"/>
      </rPr>
      <t>LA MADELEINE</t>
    </r>
  </si>
  <si>
    <r>
      <rPr>
        <sz val="11"/>
        <rFont val="Times New Roman"/>
        <family val="1"/>
      </rPr>
      <t>CE HOUSTON</t>
    </r>
  </si>
  <si>
    <r>
      <rPr>
        <sz val="11"/>
        <rFont val="Times New Roman"/>
        <family val="1"/>
      </rPr>
      <t>SUMMIT ELECTRIC SUPPLY</t>
    </r>
  </si>
  <si>
    <r>
      <rPr>
        <sz val="11"/>
        <rFont val="Times New Roman"/>
        <family val="1"/>
      </rPr>
      <t>ZACHRY PUBLICATIONS</t>
    </r>
  </si>
  <si>
    <r>
      <rPr>
        <sz val="11"/>
        <rFont val="Times New Roman"/>
        <family val="1"/>
      </rPr>
      <t>CHEVRON</t>
    </r>
  </si>
  <si>
    <r>
      <rPr>
        <sz val="11"/>
        <rFont val="Times New Roman"/>
        <family val="1"/>
      </rPr>
      <t>EB TRANSACTIONS (EVENTBRITE, INC.)</t>
    </r>
  </si>
  <si>
    <r>
      <rPr>
        <sz val="11"/>
        <rFont val="Times New Roman"/>
        <family val="1"/>
      </rPr>
      <t>LOWES</t>
    </r>
  </si>
  <si>
    <r>
      <rPr>
        <sz val="11"/>
        <rFont val="Times New Roman"/>
        <family val="1"/>
      </rPr>
      <t>TST* TRANSACTIONS (TOAST, INC.)</t>
    </r>
  </si>
  <si>
    <r>
      <rPr>
        <sz val="11"/>
        <rFont val="Times New Roman"/>
        <family val="1"/>
      </rPr>
      <t>CENTRAL SUSQUEHANNA INTERMEDIATE UNIT</t>
    </r>
  </si>
  <si>
    <r>
      <rPr>
        <sz val="11"/>
        <rFont val="Times New Roman"/>
        <family val="1"/>
      </rPr>
      <t>LIBERTY DATA PRODUCTS</t>
    </r>
  </si>
  <si>
    <r>
      <rPr>
        <sz val="11"/>
        <rFont val="Times New Roman"/>
        <family val="1"/>
      </rPr>
      <t>LUBYS CAFÉ</t>
    </r>
  </si>
  <si>
    <r>
      <rPr>
        <sz val="11"/>
        <rFont val="Times New Roman"/>
        <family val="1"/>
      </rPr>
      <t>NSPRA (NATIONAL SCHOOLS PUBLIC RELATIONS ASSOCIATION)</t>
    </r>
  </si>
  <si>
    <r>
      <rPr>
        <sz val="11"/>
        <rFont val="Times New Roman"/>
        <family val="1"/>
      </rPr>
      <t>SCHOOL SAFETY</t>
    </r>
  </si>
  <si>
    <r>
      <rPr>
        <sz val="11"/>
        <rFont val="Times New Roman"/>
        <family val="1"/>
      </rPr>
      <t>TASN (TEXAS ASSOCIATION FOR SCHOOL NUTRITION)</t>
    </r>
  </si>
  <si>
    <r>
      <rPr>
        <sz val="11"/>
        <rFont val="Times New Roman"/>
        <family val="1"/>
      </rPr>
      <t>TEXAS SCHOOL OF PUBLIC RELATIONS</t>
    </r>
  </si>
  <si>
    <r>
      <rPr>
        <sz val="11"/>
        <rFont val="Times New Roman"/>
        <family val="1"/>
      </rPr>
      <t>4IMPRINT</t>
    </r>
  </si>
  <si>
    <r>
      <rPr>
        <sz val="11"/>
        <rFont val="Times New Roman"/>
        <family val="1"/>
      </rPr>
      <t>AIR (ASSOCIATION FOR INSTITUTIONAL RESEARCH)</t>
    </r>
  </si>
  <si>
    <r>
      <rPr>
        <sz val="11"/>
        <rFont val="Times New Roman"/>
        <family val="1"/>
      </rPr>
      <t>BLN*MONDAY.COM</t>
    </r>
  </si>
  <si>
    <r>
      <rPr>
        <sz val="11"/>
        <rFont val="Times New Roman"/>
        <family val="1"/>
      </rPr>
      <t>CAREER EDUCATION</t>
    </r>
  </si>
  <si>
    <r>
      <rPr>
        <sz val="11"/>
        <rFont val="Times New Roman"/>
        <family val="1"/>
      </rPr>
      <t>EVAL SYSTEMS TEST FEE</t>
    </r>
  </si>
  <si>
    <r>
      <rPr>
        <sz val="11"/>
        <rFont val="Times New Roman"/>
        <family val="1"/>
      </rPr>
      <t>FUNCTIONFOX SYSTEMS</t>
    </r>
  </si>
  <si>
    <r>
      <rPr>
        <sz val="11"/>
        <rFont val="Times New Roman"/>
        <family val="1"/>
      </rPr>
      <t>HL FLAKE COMPANY</t>
    </r>
  </si>
  <si>
    <r>
      <rPr>
        <sz val="11"/>
        <rFont val="Times New Roman"/>
        <family val="1"/>
      </rPr>
      <t>HOUSTON HUMAN RESOURCES</t>
    </r>
  </si>
  <si>
    <r>
      <rPr>
        <sz val="11"/>
        <rFont val="Times New Roman"/>
        <family val="1"/>
      </rPr>
      <t>NIGP - IWEB</t>
    </r>
  </si>
  <si>
    <r>
      <rPr>
        <sz val="11"/>
        <rFont val="Times New Roman"/>
        <family val="1"/>
      </rPr>
      <t>SCHOOL NUTRITION ASSOCIATION</t>
    </r>
  </si>
  <si>
    <r>
      <rPr>
        <sz val="11"/>
        <rFont val="Times New Roman"/>
        <family val="1"/>
      </rPr>
      <t>TEACHSTONE TRAINING</t>
    </r>
  </si>
  <si>
    <r>
      <rPr>
        <sz val="11"/>
        <rFont val="Times New Roman"/>
        <family val="1"/>
      </rPr>
      <t>TEXAS ASSOCIATION OF SCHOOL BOARDS (TASB)</t>
    </r>
  </si>
  <si>
    <r>
      <rPr>
        <sz val="11"/>
        <rFont val="Times New Roman"/>
        <family val="1"/>
      </rPr>
      <t>TEXAS NETWORK OF YOUTH SERVICES</t>
    </r>
  </si>
  <si>
    <r>
      <rPr>
        <sz val="11"/>
        <rFont val="Times New Roman"/>
        <family val="1"/>
      </rPr>
      <t xml:space="preserve">TX HHSC CLL FEE </t>
    </r>
    <r>
      <rPr>
        <sz val="9"/>
        <rFont val="Times New Roman"/>
        <family val="1"/>
      </rPr>
      <t>(TX HEALTH AND HUMAN SERVICES CHILD CARE LICENSING)</t>
    </r>
  </si>
  <si>
    <r>
      <rPr>
        <sz val="11"/>
        <rFont val="Times New Roman"/>
        <family val="1"/>
      </rPr>
      <t>PANERA BREAD</t>
    </r>
  </si>
  <si>
    <r>
      <rPr>
        <sz val="11"/>
        <rFont val="Times New Roman"/>
        <family val="1"/>
      </rPr>
      <t>PIZZA HUT</t>
    </r>
  </si>
  <si>
    <r>
      <rPr>
        <sz val="11"/>
        <rFont val="Times New Roman"/>
        <family val="1"/>
      </rPr>
      <t>KALAHARI RESORT</t>
    </r>
  </si>
  <si>
    <r>
      <rPr>
        <sz val="11"/>
        <rFont val="Times New Roman"/>
        <family val="1"/>
      </rPr>
      <t>BARNES &amp; NOBLE</t>
    </r>
  </si>
  <si>
    <r>
      <rPr>
        <sz val="11"/>
        <rFont val="Times New Roman"/>
        <family val="1"/>
      </rPr>
      <t>BLUE WILLOW BOOKSHOP</t>
    </r>
  </si>
  <si>
    <r>
      <rPr>
        <sz val="11"/>
        <rFont val="Times New Roman"/>
        <family val="1"/>
      </rPr>
      <t>DEMERIS BARBECUE</t>
    </r>
  </si>
  <si>
    <r>
      <rPr>
        <sz val="11"/>
        <rFont val="Times New Roman"/>
        <family val="1"/>
      </rPr>
      <t>FORWARD TIMES PUBLISHING</t>
    </r>
  </si>
  <si>
    <r>
      <rPr>
        <sz val="11"/>
        <rFont val="Times New Roman"/>
        <family val="1"/>
      </rPr>
      <t>GAYLORD TEXAN RESORT</t>
    </r>
  </si>
  <si>
    <r>
      <rPr>
        <sz val="11"/>
        <rFont val="Times New Roman"/>
        <family val="1"/>
      </rPr>
      <t>REGION 4 EDUCATION SERVICE CENTER</t>
    </r>
  </si>
  <si>
    <r>
      <rPr>
        <sz val="11"/>
        <rFont val="Times New Roman"/>
        <family val="1"/>
      </rPr>
      <t>MARIOTT/SHERATON/FAIRFIELD HOTELS AND RESORTS</t>
    </r>
  </si>
  <si>
    <r>
      <rPr>
        <sz val="11"/>
        <rFont val="Times New Roman"/>
        <family val="1"/>
      </rPr>
      <t>TCASE (TX COUNCIL OF ADMINISTRATORS OF SPECIAL EDUCATION)</t>
    </r>
  </si>
  <si>
    <r>
      <rPr>
        <sz val="11"/>
        <rFont val="Times New Roman"/>
        <family val="1"/>
      </rPr>
      <t>THE FRENCH CORNER CATERING</t>
    </r>
  </si>
  <si>
    <r>
      <rPr>
        <sz val="11"/>
        <rFont val="Times New Roman"/>
        <family val="1"/>
      </rPr>
      <t>FEDEX OFFICE</t>
    </r>
  </si>
  <si>
    <r>
      <rPr>
        <sz val="11"/>
        <rFont val="Times New Roman"/>
        <family val="1"/>
      </rPr>
      <t>H-E-B</t>
    </r>
  </si>
  <si>
    <r>
      <rPr>
        <sz val="11"/>
        <rFont val="Times New Roman"/>
        <family val="1"/>
      </rPr>
      <t>HILTON HOTELS/EMBASSY SUITES</t>
    </r>
  </si>
  <si>
    <r>
      <rPr>
        <sz val="10"/>
        <rFont val="Calibri"/>
        <family val="2"/>
      </rPr>
      <t>Total Vendor Charges &gt; $2,000</t>
    </r>
  </si>
  <si>
    <r>
      <rPr>
        <sz val="10"/>
        <rFont val="Calibri"/>
        <family val="2"/>
      </rPr>
      <t>Total Vendor Charges &lt; $2,000</t>
    </r>
  </si>
  <si>
    <r>
      <rPr>
        <sz val="10"/>
        <rFont val="Times New Roman"/>
        <family val="1"/>
      </rPr>
      <t>Total Year-to-Date Vendor Charges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</si>
</sst>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\$\ #,##0.00"/>
    <numFmt numFmtId="166" formatCode="000"/>
    <numFmt numFmtId="167" formatCode="mmmm\ yyyy"/>
    <numFmt numFmtId="168" formatCode="[$$-409]#,##0.00_);\([$$-409]#,##0.00\)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sz val="10"/>
      <color theme="0" tint="-0.1499984740745262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8"/>
      <color indexed="8"/>
      <name val="Arial"/>
      <family val="2"/>
    </font>
    <font>
      <sz val="14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Arial"/>
      <family val="2"/>
    </font>
    <font>
      <sz val="10"/>
      <color rgb="FF000000"/>
      <name val="Times New Roman"/>
      <charset val="204"/>
    </font>
    <font>
      <sz val="10"/>
      <name val="Times New Roman"/>
    </font>
    <font>
      <sz val="10"/>
      <name val="Times New Roman"/>
      <family val="1"/>
    </font>
    <font>
      <sz val="11"/>
      <name val="Times New Roman"/>
    </font>
    <font>
      <sz val="11"/>
      <name val="Times New Roman"/>
      <family val="1"/>
    </font>
    <font>
      <sz val="11"/>
      <color rgb="FF000000"/>
      <name val="Times New Roman"/>
      <family val="2"/>
    </font>
    <font>
      <sz val="10"/>
      <color rgb="FF000000"/>
      <name val="Times New Roman"/>
      <family val="2"/>
    </font>
    <font>
      <sz val="9"/>
      <name val="Times New Roman"/>
      <family val="1"/>
    </font>
    <font>
      <sz val="10"/>
      <name val="Calibri"/>
    </font>
    <font>
      <sz val="10"/>
      <name val="Calibri"/>
      <family val="2"/>
    </font>
    <font>
      <sz val="10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3F4E8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44" fontId="1" fillId="0" borderId="0" applyFont="0" applyFill="0" applyBorder="0" applyAlignment="0" applyProtection="0"/>
    <xf numFmtId="0" fontId="22" fillId="0" borderId="0">
      <alignment vertical="top"/>
    </xf>
    <xf numFmtId="0" fontId="1" fillId="0" borderId="0" applyNumberFormat="0" applyFont="0" applyFill="0" applyBorder="0" applyProtection="0">
      <alignment horizontal="left"/>
    </xf>
    <xf numFmtId="0" fontId="29" fillId="0" borderId="0"/>
  </cellStyleXfs>
  <cellXfs count="228">
    <xf numFmtId="0" fontId="0" fillId="0" borderId="0" xfId="0"/>
    <xf numFmtId="39" fontId="4" fillId="0" borderId="0" xfId="3" applyNumberFormat="1" applyFont="1"/>
    <xf numFmtId="0" fontId="2" fillId="0" borderId="0" xfId="3" applyFont="1"/>
    <xf numFmtId="0" fontId="6" fillId="0" borderId="0" xfId="3" applyFont="1" applyBorder="1" applyAlignment="1">
      <alignment horizontal="center"/>
    </xf>
    <xf numFmtId="49" fontId="6" fillId="0" borderId="0" xfId="3" applyNumberFormat="1" applyFont="1" applyBorder="1" applyAlignment="1">
      <alignment horizontal="center"/>
    </xf>
    <xf numFmtId="39" fontId="7" fillId="0" borderId="0" xfId="3" applyNumberFormat="1" applyFont="1" applyBorder="1" applyAlignment="1">
      <alignment horizontal="center" wrapText="1"/>
    </xf>
    <xf numFmtId="14" fontId="2" fillId="2" borderId="0" xfId="3" applyNumberFormat="1" applyFont="1" applyFill="1" applyAlignment="1">
      <alignment horizontal="left"/>
    </xf>
    <xf numFmtId="0" fontId="2" fillId="2" borderId="0" xfId="3" applyFont="1" applyFill="1" applyAlignment="1">
      <alignment horizontal="left"/>
    </xf>
    <xf numFmtId="164" fontId="2" fillId="2" borderId="0" xfId="2" applyNumberFormat="1" applyFill="1" applyAlignment="1">
      <alignment horizontal="right"/>
    </xf>
    <xf numFmtId="0" fontId="9" fillId="0" borderId="0" xfId="3" applyFont="1"/>
    <xf numFmtId="14" fontId="2" fillId="0" borderId="0" xfId="3" applyNumberFormat="1" applyFont="1" applyAlignment="1">
      <alignment horizontal="left"/>
    </xf>
    <xf numFmtId="0" fontId="2" fillId="0" borderId="0" xfId="3" applyFont="1" applyAlignment="1">
      <alignment horizontal="left"/>
    </xf>
    <xf numFmtId="4" fontId="2" fillId="0" borderId="0" xfId="2" applyNumberFormat="1"/>
    <xf numFmtId="14" fontId="2" fillId="2" borderId="0" xfId="3" quotePrefix="1" applyNumberFormat="1" applyFont="1" applyFill="1" applyAlignment="1">
      <alignment horizontal="left"/>
    </xf>
    <xf numFmtId="4" fontId="2" fillId="2" borderId="0" xfId="2" applyNumberFormat="1" applyFill="1"/>
    <xf numFmtId="14" fontId="2" fillId="0" borderId="0" xfId="3" quotePrefix="1" applyNumberFormat="1" applyFont="1" applyAlignment="1">
      <alignment horizontal="left"/>
    </xf>
    <xf numFmtId="4" fontId="2" fillId="0" borderId="0" xfId="2" applyNumberFormat="1" applyFont="1"/>
    <xf numFmtId="0" fontId="2" fillId="2" borderId="0" xfId="3" applyFont="1" applyFill="1" applyAlignment="1">
      <alignment horizontal="center"/>
    </xf>
    <xf numFmtId="49" fontId="2" fillId="2" borderId="0" xfId="3" applyNumberFormat="1" applyFont="1" applyFill="1" applyAlignment="1">
      <alignment horizontal="right"/>
    </xf>
    <xf numFmtId="8" fontId="2" fillId="2" borderId="1" xfId="2" applyNumberFormat="1" applyFill="1" applyBorder="1"/>
    <xf numFmtId="8" fontId="2" fillId="2" borderId="0" xfId="2" applyNumberFormat="1" applyFill="1"/>
    <xf numFmtId="4" fontId="2" fillId="0" borderId="0" xfId="3" applyNumberFormat="1" applyFont="1"/>
    <xf numFmtId="14" fontId="2" fillId="0" borderId="0" xfId="3" applyNumberFormat="1" applyFont="1" applyAlignment="1">
      <alignment horizontal="center"/>
    </xf>
    <xf numFmtId="49" fontId="2" fillId="0" borderId="0" xfId="3" applyNumberFormat="1" applyFont="1"/>
    <xf numFmtId="39" fontId="2" fillId="0" borderId="0" xfId="3" applyNumberFormat="1" applyFont="1"/>
    <xf numFmtId="0" fontId="7" fillId="2" borderId="0" xfId="3" applyFont="1" applyFill="1" applyBorder="1" applyAlignment="1">
      <alignment horizontal="center"/>
    </xf>
    <xf numFmtId="0" fontId="2" fillId="2" borderId="0" xfId="3" applyFont="1" applyFill="1" applyBorder="1"/>
    <xf numFmtId="49" fontId="7" fillId="2" borderId="0" xfId="3" applyNumberFormat="1" applyFont="1" applyFill="1" applyBorder="1" applyAlignment="1">
      <alignment horizontal="left"/>
    </xf>
    <xf numFmtId="49" fontId="2" fillId="2" borderId="0" xfId="3" applyNumberFormat="1" applyFont="1" applyFill="1" applyBorder="1"/>
    <xf numFmtId="39" fontId="6" fillId="2" borderId="0" xfId="3" applyNumberFormat="1" applyFont="1" applyFill="1" applyBorder="1" applyAlignment="1">
      <alignment horizontal="center"/>
    </xf>
    <xf numFmtId="39" fontId="7" fillId="2" borderId="0" xfId="3" applyNumberFormat="1" applyFont="1" applyFill="1" applyBorder="1" applyAlignment="1">
      <alignment horizontal="center"/>
    </xf>
    <xf numFmtId="0" fontId="6" fillId="2" borderId="0" xfId="3" applyFont="1" applyFill="1" applyBorder="1" applyAlignment="1">
      <alignment horizontal="center"/>
    </xf>
    <xf numFmtId="44" fontId="2" fillId="0" borderId="0" xfId="2" applyFont="1" applyBorder="1" applyAlignment="1">
      <alignment horizontal="right"/>
    </xf>
    <xf numFmtId="39" fontId="10" fillId="2" borderId="0" xfId="3" applyNumberFormat="1" applyFont="1" applyFill="1" applyBorder="1"/>
    <xf numFmtId="8" fontId="10" fillId="2" borderId="0" xfId="3" applyNumberFormat="1" applyFont="1" applyFill="1" applyBorder="1"/>
    <xf numFmtId="39" fontId="2" fillId="2" borderId="0" xfId="3" applyNumberFormat="1" applyFont="1" applyFill="1" applyBorder="1"/>
    <xf numFmtId="8" fontId="2" fillId="2" borderId="0" xfId="3" applyNumberFormat="1" applyFont="1" applyFill="1" applyBorder="1"/>
    <xf numFmtId="43" fontId="2" fillId="0" borderId="0" xfId="1" applyFont="1" applyBorder="1" applyAlignment="1">
      <alignment horizontal="right"/>
    </xf>
    <xf numFmtId="49" fontId="2" fillId="2" borderId="0" xfId="3" applyNumberFormat="1" applyFont="1" applyFill="1" applyBorder="1" applyAlignment="1">
      <alignment horizontal="left"/>
    </xf>
    <xf numFmtId="43" fontId="11" fillId="0" borderId="0" xfId="1" applyFont="1" applyBorder="1" applyAlignment="1">
      <alignment horizontal="right"/>
    </xf>
    <xf numFmtId="43" fontId="2" fillId="2" borderId="0" xfId="3" applyNumberFormat="1" applyFont="1" applyFill="1" applyBorder="1" applyAlignment="1">
      <alignment horizontal="right"/>
    </xf>
    <xf numFmtId="4" fontId="2" fillId="2" borderId="2" xfId="3" applyNumberFormat="1" applyFont="1" applyFill="1" applyBorder="1" applyAlignment="1">
      <alignment horizontal="right"/>
    </xf>
    <xf numFmtId="4" fontId="10" fillId="2" borderId="2" xfId="3" applyNumberFormat="1" applyFont="1" applyFill="1" applyBorder="1"/>
    <xf numFmtId="164" fontId="2" fillId="0" borderId="2" xfId="2" applyNumberFormat="1" applyFont="1" applyFill="1" applyBorder="1"/>
    <xf numFmtId="43" fontId="2" fillId="2" borderId="2" xfId="2" applyNumberFormat="1" applyFont="1" applyFill="1" applyBorder="1"/>
    <xf numFmtId="8" fontId="2" fillId="2" borderId="2" xfId="3" applyNumberFormat="1" applyFont="1" applyFill="1" applyBorder="1"/>
    <xf numFmtId="44" fontId="2" fillId="2" borderId="2" xfId="3" applyNumberFormat="1" applyFont="1" applyFill="1" applyBorder="1"/>
    <xf numFmtId="8" fontId="2" fillId="2" borderId="0" xfId="3" applyNumberFormat="1" applyFont="1" applyFill="1" applyBorder="1" applyAlignment="1">
      <alignment horizontal="center"/>
    </xf>
    <xf numFmtId="0" fontId="9" fillId="0" borderId="0" xfId="3" applyFont="1" applyBorder="1"/>
    <xf numFmtId="43" fontId="2" fillId="2" borderId="0" xfId="2" applyNumberFormat="1" applyFont="1" applyFill="1" applyBorder="1"/>
    <xf numFmtId="44" fontId="2" fillId="2" borderId="0" xfId="2" applyFont="1" applyFill="1" applyBorder="1"/>
    <xf numFmtId="0" fontId="2" fillId="2" borderId="0" xfId="3" applyFont="1" applyFill="1" applyBorder="1" applyAlignment="1">
      <alignment horizontal="center"/>
    </xf>
    <xf numFmtId="164" fontId="2" fillId="2" borderId="3" xfId="2" applyNumberFormat="1" applyFont="1" applyFill="1" applyBorder="1"/>
    <xf numFmtId="44" fontId="10" fillId="2" borderId="3" xfId="2" applyFont="1" applyFill="1" applyBorder="1"/>
    <xf numFmtId="164" fontId="2" fillId="0" borderId="3" xfId="2" applyNumberFormat="1" applyFont="1" applyBorder="1" applyAlignment="1">
      <alignment horizontal="right"/>
    </xf>
    <xf numFmtId="44" fontId="2" fillId="2" borderId="3" xfId="2" applyFont="1" applyFill="1" applyBorder="1"/>
    <xf numFmtId="8" fontId="2" fillId="0" borderId="3" xfId="2" applyNumberFormat="1" applyFont="1" applyBorder="1"/>
    <xf numFmtId="4" fontId="7" fillId="2" borderId="0" xfId="3" applyNumberFormat="1" applyFont="1" applyFill="1" applyBorder="1" applyAlignment="1">
      <alignment horizontal="right"/>
    </xf>
    <xf numFmtId="164" fontId="2" fillId="0" borderId="0" xfId="4" applyNumberFormat="1" applyFont="1" applyBorder="1"/>
    <xf numFmtId="0" fontId="2" fillId="0" borderId="0" xfId="3" applyFont="1" applyBorder="1"/>
    <xf numFmtId="39" fontId="2" fillId="0" borderId="0" xfId="3" applyNumberFormat="1" applyFont="1" applyBorder="1"/>
    <xf numFmtId="164" fontId="2" fillId="0" borderId="0" xfId="3" applyNumberFormat="1" applyFont="1" applyBorder="1" applyAlignment="1">
      <alignment horizontal="right" vertical="top"/>
    </xf>
    <xf numFmtId="164" fontId="2" fillId="0" borderId="0" xfId="3" applyNumberFormat="1" applyFont="1" applyBorder="1"/>
    <xf numFmtId="0" fontId="2" fillId="0" borderId="0" xfId="3" applyFont="1" applyAlignment="1">
      <alignment horizontal="center"/>
    </xf>
    <xf numFmtId="0" fontId="4" fillId="0" borderId="0" xfId="3" applyFont="1" applyAlignment="1">
      <alignment horizontal="center"/>
    </xf>
    <xf numFmtId="49" fontId="4" fillId="0" borderId="0" xfId="3" applyNumberFormat="1" applyFont="1"/>
    <xf numFmtId="0" fontId="15" fillId="3" borderId="4" xfId="5" applyFont="1" applyFill="1" applyBorder="1" applyAlignment="1">
      <alignment horizontal="center" vertical="top" wrapText="1"/>
    </xf>
    <xf numFmtId="0" fontId="15" fillId="3" borderId="4" xfId="5" applyFont="1" applyFill="1" applyBorder="1" applyAlignment="1">
      <alignment horizontal="left" vertical="top" wrapText="1"/>
    </xf>
    <xf numFmtId="0" fontId="15" fillId="3" borderId="4" xfId="5" applyFont="1" applyFill="1" applyBorder="1" applyAlignment="1">
      <alignment horizontal="left" vertical="top" wrapText="1" indent="1"/>
    </xf>
    <xf numFmtId="0" fontId="15" fillId="3" borderId="4" xfId="5" applyFont="1" applyFill="1" applyBorder="1" applyAlignment="1">
      <alignment horizontal="left" vertical="top" wrapText="1" indent="4"/>
    </xf>
    <xf numFmtId="0" fontId="15" fillId="3" borderId="4" xfId="5" applyFont="1" applyFill="1" applyBorder="1" applyAlignment="1">
      <alignment horizontal="left" vertical="top" wrapText="1" indent="6"/>
    </xf>
    <xf numFmtId="0" fontId="14" fillId="0" borderId="0" xfId="5" applyAlignment="1">
      <alignment horizontal="left" vertical="top"/>
    </xf>
    <xf numFmtId="0" fontId="16" fillId="0" borderId="4" xfId="5" applyFont="1" applyBorder="1" applyAlignment="1">
      <alignment horizontal="left" vertical="top" wrapText="1"/>
    </xf>
    <xf numFmtId="1" fontId="17" fillId="0" borderId="4" xfId="5" applyNumberFormat="1" applyFont="1" applyBorder="1" applyAlignment="1">
      <alignment horizontal="left" vertical="top" wrapText="1"/>
    </xf>
    <xf numFmtId="165" fontId="17" fillId="0" borderId="4" xfId="5" applyNumberFormat="1" applyFont="1" applyBorder="1" applyAlignment="1">
      <alignment horizontal="right" vertical="top" wrapText="1"/>
    </xf>
    <xf numFmtId="0" fontId="2" fillId="0" borderId="0" xfId="7" applyFont="1" applyAlignment="1">
      <alignment horizontal="left" vertical="top"/>
    </xf>
    <xf numFmtId="0" fontId="19" fillId="0" borderId="0" xfId="7" applyFont="1" applyAlignment="1">
      <alignment horizontal="left" vertical="top"/>
    </xf>
    <xf numFmtId="20" fontId="19" fillId="0" borderId="0" xfId="7" applyNumberFormat="1" applyFont="1" applyAlignment="1">
      <alignment horizontal="left"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right" vertical="top"/>
    </xf>
    <xf numFmtId="1" fontId="19" fillId="0" borderId="0" xfId="7" applyNumberFormat="1" applyFont="1" applyAlignment="1">
      <alignment horizontal="right" vertical="top" shrinkToFit="1"/>
    </xf>
    <xf numFmtId="1" fontId="19" fillId="0" borderId="2" xfId="7" applyNumberFormat="1" applyFont="1" applyBorder="1" applyAlignment="1">
      <alignment horizontal="right" vertical="top" shrinkToFit="1"/>
    </xf>
    <xf numFmtId="0" fontId="19" fillId="0" borderId="5" xfId="7" applyFont="1" applyBorder="1" applyAlignment="1">
      <alignment horizontal="center" vertical="top"/>
    </xf>
    <xf numFmtId="0" fontId="19" fillId="0" borderId="5" xfId="7" applyFont="1" applyBorder="1" applyAlignment="1">
      <alignment horizontal="left" vertical="top"/>
    </xf>
    <xf numFmtId="0" fontId="2" fillId="0" borderId="5" xfId="7" applyFont="1" applyBorder="1" applyAlignment="1">
      <alignment horizontal="center" vertical="top"/>
    </xf>
    <xf numFmtId="0" fontId="2" fillId="0" borderId="5" xfId="7" applyFont="1" applyBorder="1" applyAlignment="1">
      <alignment horizontal="left" vertical="top"/>
    </xf>
    <xf numFmtId="1" fontId="19" fillId="0" borderId="5" xfId="7" applyNumberFormat="1" applyFont="1" applyBorder="1" applyAlignment="1">
      <alignment horizontal="right" vertical="top" shrinkToFit="1"/>
    </xf>
    <xf numFmtId="0" fontId="19" fillId="0" borderId="0" xfId="7" applyFont="1" applyAlignment="1">
      <alignment horizontal="center" vertical="top" wrapText="1"/>
    </xf>
    <xf numFmtId="0" fontId="2" fillId="0" borderId="0" xfId="7" applyFont="1" applyAlignment="1">
      <alignment horizontal="right" vertical="top"/>
    </xf>
    <xf numFmtId="0" fontId="19" fillId="0" borderId="0" xfId="7" applyFont="1" applyAlignment="1">
      <alignment horizontal="left"/>
    </xf>
    <xf numFmtId="1" fontId="19" fillId="0" borderId="0" xfId="7" applyNumberFormat="1" applyFont="1" applyAlignment="1">
      <alignment horizontal="center" vertical="top" shrinkToFit="1"/>
    </xf>
    <xf numFmtId="0" fontId="2" fillId="0" borderId="0" xfId="7" applyFont="1" applyAlignment="1">
      <alignment horizontal="left" vertical="center"/>
    </xf>
    <xf numFmtId="166" fontId="19" fillId="0" borderId="0" xfId="7" applyNumberFormat="1" applyFont="1" applyAlignment="1">
      <alignment horizontal="center" vertical="top" shrinkToFit="1"/>
    </xf>
    <xf numFmtId="1" fontId="19" fillId="0" borderId="0" xfId="7" applyNumberFormat="1" applyFont="1" applyAlignment="1">
      <alignment horizontal="left" vertical="top" shrinkToFit="1"/>
    </xf>
    <xf numFmtId="166" fontId="19" fillId="0" borderId="0" xfId="7" applyNumberFormat="1" applyFont="1" applyAlignment="1">
      <alignment horizontal="left" vertical="top" shrinkToFit="1"/>
    </xf>
    <xf numFmtId="0" fontId="7" fillId="0" borderId="0" xfId="7" applyFont="1" applyAlignment="1">
      <alignment horizontal="left" vertical="top"/>
    </xf>
    <xf numFmtId="0" fontId="7" fillId="0" borderId="0" xfId="7" applyFont="1" applyAlignment="1">
      <alignment horizontal="right" vertical="top"/>
    </xf>
    <xf numFmtId="0" fontId="2" fillId="0" borderId="0" xfId="7" applyFont="1" applyAlignment="1">
      <alignment horizontal="center" vertical="top"/>
    </xf>
    <xf numFmtId="1" fontId="19" fillId="0" borderId="1" xfId="7" applyNumberFormat="1" applyFont="1" applyBorder="1" applyAlignment="1">
      <alignment horizontal="right" vertical="top"/>
    </xf>
    <xf numFmtId="0" fontId="7" fillId="4" borderId="7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0" fillId="5" borderId="11" xfId="0" applyFill="1" applyBorder="1"/>
    <xf numFmtId="0" fontId="0" fillId="5" borderId="6" xfId="0" applyFill="1" applyBorder="1"/>
    <xf numFmtId="0" fontId="0" fillId="5" borderId="12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4" borderId="13" xfId="0" applyFont="1" applyFill="1" applyBorder="1"/>
    <xf numFmtId="0" fontId="0" fillId="4" borderId="0" xfId="0" applyFill="1" applyAlignment="1">
      <alignment horizontal="center"/>
    </xf>
    <xf numFmtId="44" fontId="0" fillId="4" borderId="14" xfId="0" applyNumberFormat="1" applyFill="1" applyBorder="1"/>
    <xf numFmtId="0" fontId="0" fillId="6" borderId="15" xfId="0" applyFill="1" applyBorder="1"/>
    <xf numFmtId="44" fontId="0" fillId="5" borderId="0" xfId="8" applyFont="1" applyFill="1"/>
    <xf numFmtId="39" fontId="0" fillId="5" borderId="0" xfId="8" applyNumberFormat="1" applyFont="1" applyFill="1"/>
    <xf numFmtId="2" fontId="0" fillId="5" borderId="16" xfId="0" applyNumberFormat="1" applyFill="1" applyBorder="1"/>
    <xf numFmtId="0" fontId="0" fillId="0" borderId="0" xfId="0" quotePrefix="1" applyAlignment="1">
      <alignment horizontal="right"/>
    </xf>
    <xf numFmtId="0" fontId="0" fillId="0" borderId="14" xfId="0" applyBorder="1"/>
    <xf numFmtId="0" fontId="0" fillId="0" borderId="13" xfId="0" applyBorder="1"/>
    <xf numFmtId="0" fontId="0" fillId="4" borderId="13" xfId="0" applyFill="1" applyBorder="1"/>
    <xf numFmtId="44" fontId="1" fillId="4" borderId="14" xfId="8" applyFill="1" applyBorder="1"/>
    <xf numFmtId="0" fontId="0" fillId="7" borderId="15" xfId="0" applyFill="1" applyBorder="1"/>
    <xf numFmtId="43" fontId="0" fillId="5" borderId="0" xfId="8" applyNumberFormat="1" applyFont="1" applyFill="1"/>
    <xf numFmtId="0" fontId="7" fillId="4" borderId="13" xfId="0" applyFont="1" applyFill="1" applyBorder="1"/>
    <xf numFmtId="0" fontId="7" fillId="4" borderId="0" xfId="0" applyFont="1" applyFill="1" applyAlignment="1">
      <alignment horizontal="center"/>
    </xf>
    <xf numFmtId="44" fontId="7" fillId="4" borderId="17" xfId="0" applyNumberFormat="1" applyFont="1" applyFill="1" applyBorder="1"/>
    <xf numFmtId="0" fontId="0" fillId="5" borderId="15" xfId="0" applyFill="1" applyBorder="1"/>
    <xf numFmtId="0" fontId="0" fillId="5" borderId="0" xfId="0" applyFill="1"/>
    <xf numFmtId="0" fontId="0" fillId="4" borderId="18" xfId="0" applyFill="1" applyBorder="1"/>
    <xf numFmtId="0" fontId="0" fillId="4" borderId="2" xfId="0" applyFill="1" applyBorder="1" applyAlignment="1">
      <alignment horizontal="center"/>
    </xf>
    <xf numFmtId="44" fontId="0" fillId="4" borderId="19" xfId="0" applyNumberFormat="1" applyFill="1" applyBorder="1"/>
    <xf numFmtId="0" fontId="0" fillId="0" borderId="0" xfId="0" applyAlignment="1">
      <alignment horizontal="center"/>
    </xf>
    <xf numFmtId="44" fontId="0" fillId="0" borderId="0" xfId="0" applyNumberFormat="1"/>
    <xf numFmtId="0" fontId="0" fillId="5" borderId="20" xfId="0" applyFill="1" applyBorder="1"/>
    <xf numFmtId="0" fontId="0" fillId="5" borderId="5" xfId="0" applyFill="1" applyBorder="1"/>
    <xf numFmtId="0" fontId="0" fillId="5" borderId="21" xfId="0" applyFill="1" applyBorder="1"/>
    <xf numFmtId="0" fontId="7" fillId="0" borderId="0" xfId="0" applyFont="1"/>
    <xf numFmtId="0" fontId="2" fillId="0" borderId="0" xfId="0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  <xf numFmtId="2" fontId="0" fillId="0" borderId="0" xfId="0" applyNumberFormat="1"/>
    <xf numFmtId="0" fontId="2" fillId="0" borderId="0" xfId="0" applyFont="1" applyAlignment="1">
      <alignment horizontal="right"/>
    </xf>
    <xf numFmtId="14" fontId="0" fillId="0" borderId="0" xfId="0" applyNumberFormat="1"/>
    <xf numFmtId="0" fontId="18" fillId="0" borderId="0" xfId="0" applyFont="1" applyAlignment="1">
      <alignment horizontal="right"/>
    </xf>
    <xf numFmtId="44" fontId="7" fillId="0" borderId="1" xfId="8" applyFont="1" applyBorder="1" applyAlignment="1">
      <alignment horizontal="right"/>
    </xf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43" fontId="0" fillId="0" borderId="0" xfId="0" applyNumberFormat="1"/>
    <xf numFmtId="1" fontId="0" fillId="0" borderId="0" xfId="0" applyNumberFormat="1"/>
    <xf numFmtId="14" fontId="2" fillId="0" borderId="0" xfId="0" applyNumberFormat="1" applyFont="1" applyAlignment="1">
      <alignment horizontal="right"/>
    </xf>
    <xf numFmtId="14" fontId="18" fillId="0" borderId="0" xfId="0" applyNumberFormat="1" applyFont="1" applyAlignment="1">
      <alignment horizontal="right"/>
    </xf>
    <xf numFmtId="44" fontId="18" fillId="0" borderId="0" xfId="8" applyFont="1" applyBorder="1"/>
    <xf numFmtId="1" fontId="2" fillId="0" borderId="0" xfId="0" applyNumberFormat="1" applyFont="1" applyAlignment="1">
      <alignment horizontal="center" vertical="center"/>
    </xf>
    <xf numFmtId="44" fontId="1" fillId="0" borderId="0" xfId="8" applyBorder="1"/>
    <xf numFmtId="17" fontId="0" fillId="0" borderId="0" xfId="0" applyNumberFormat="1"/>
    <xf numFmtId="44" fontId="18" fillId="0" borderId="0" xfId="8" applyFont="1"/>
    <xf numFmtId="0" fontId="22" fillId="0" borderId="0" xfId="9">
      <alignment vertical="top"/>
    </xf>
    <xf numFmtId="0" fontId="22" fillId="0" borderId="0" xfId="9" applyAlignment="1">
      <alignment horizontal="left" vertical="top" wrapText="1" readingOrder="1"/>
    </xf>
    <xf numFmtId="168" fontId="22" fillId="0" borderId="0" xfId="9" applyNumberFormat="1" applyAlignment="1">
      <alignment horizontal="right" vertical="top"/>
    </xf>
    <xf numFmtId="168" fontId="25" fillId="0" borderId="0" xfId="9" applyNumberFormat="1" applyFont="1" applyAlignment="1">
      <alignment horizontal="right" vertical="top"/>
    </xf>
    <xf numFmtId="0" fontId="7" fillId="0" borderId="0" xfId="10" applyFont="1" applyAlignment="1">
      <alignment horizontal="center"/>
    </xf>
    <xf numFmtId="0" fontId="1" fillId="0" borderId="0" xfId="10">
      <alignment horizontal="left"/>
    </xf>
    <xf numFmtId="0" fontId="1" fillId="0" borderId="0" xfId="10" applyAlignment="1">
      <alignment horizontal="right"/>
    </xf>
    <xf numFmtId="49" fontId="2" fillId="2" borderId="0" xfId="3" applyNumberFormat="1" applyFont="1" applyFill="1" applyBorder="1" applyAlignment="1">
      <alignment horizontal="left"/>
    </xf>
    <xf numFmtId="0" fontId="2" fillId="0" borderId="0" xfId="3" applyFont="1" applyBorder="1" applyAlignment="1">
      <alignment horizontal="left"/>
    </xf>
    <xf numFmtId="14" fontId="2" fillId="0" borderId="0" xfId="3" applyNumberFormat="1" applyFont="1" applyBorder="1" applyAlignment="1">
      <alignment horizontal="left"/>
    </xf>
    <xf numFmtId="14" fontId="2" fillId="0" borderId="0" xfId="3" applyNumberFormat="1" applyFont="1" applyBorder="1" applyAlignment="1">
      <alignment horizontal="center"/>
    </xf>
    <xf numFmtId="0" fontId="2" fillId="0" borderId="0" xfId="3" applyFont="1" applyBorder="1" applyAlignment="1">
      <alignment horizontal="center"/>
    </xf>
    <xf numFmtId="0" fontId="7" fillId="2" borderId="0" xfId="3" applyFont="1" applyFill="1" applyBorder="1" applyAlignment="1">
      <alignment horizontal="center"/>
    </xf>
    <xf numFmtId="49" fontId="7" fillId="0" borderId="0" xfId="3" applyNumberFormat="1" applyFont="1" applyBorder="1" applyAlignment="1">
      <alignment horizontal="center"/>
    </xf>
    <xf numFmtId="0" fontId="3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14" fontId="2" fillId="0" borderId="0" xfId="3" applyNumberFormat="1" applyFont="1" applyAlignment="1">
      <alignment horizontal="center"/>
    </xf>
    <xf numFmtId="0" fontId="7" fillId="0" borderId="0" xfId="6" applyFont="1" applyAlignment="1">
      <alignment horizontal="center"/>
    </xf>
    <xf numFmtId="0" fontId="7" fillId="0" borderId="0" xfId="7" applyFont="1" applyAlignment="1">
      <alignment horizontal="center" vertical="top"/>
    </xf>
    <xf numFmtId="0" fontId="7" fillId="0" borderId="0" xfId="7" applyFont="1" applyAlignment="1">
      <alignment horizontal="center"/>
    </xf>
    <xf numFmtId="0" fontId="2" fillId="0" borderId="6" xfId="7" applyFont="1" applyBorder="1" applyAlignment="1">
      <alignment horizontal="center" vertical="center"/>
    </xf>
    <xf numFmtId="0" fontId="2" fillId="0" borderId="0" xfId="7" applyFont="1" applyAlignment="1">
      <alignment horizontal="center" vertical="center"/>
    </xf>
    <xf numFmtId="0" fontId="25" fillId="0" borderId="0" xfId="9" applyFont="1" applyAlignment="1">
      <alignment horizontal="right" vertical="top"/>
    </xf>
    <xf numFmtId="0" fontId="25" fillId="0" borderId="22" xfId="9" applyFont="1" applyBorder="1" applyAlignment="1">
      <alignment horizontal="left" vertical="top" wrapText="1" readingOrder="1"/>
    </xf>
    <xf numFmtId="0" fontId="25" fillId="0" borderId="22" xfId="9" applyFont="1" applyBorder="1" applyAlignment="1">
      <alignment horizontal="right" vertical="top" wrapText="1" readingOrder="1"/>
    </xf>
    <xf numFmtId="168" fontId="25" fillId="0" borderId="22" xfId="9" applyNumberFormat="1" applyFont="1" applyBorder="1" applyAlignment="1">
      <alignment horizontal="right" vertical="top"/>
    </xf>
    <xf numFmtId="0" fontId="22" fillId="0" borderId="0" xfId="9" applyAlignment="1">
      <alignment horizontal="left" vertical="top" wrapText="1" readingOrder="1"/>
    </xf>
    <xf numFmtId="0" fontId="22" fillId="0" borderId="0" xfId="9" applyAlignment="1">
      <alignment horizontal="right" vertical="top"/>
    </xf>
    <xf numFmtId="0" fontId="22" fillId="0" borderId="0" xfId="9" applyAlignment="1">
      <alignment horizontal="left" vertical="top"/>
    </xf>
    <xf numFmtId="0" fontId="22" fillId="0" borderId="0" xfId="9" applyAlignment="1">
      <alignment horizontal="left" vertical="top" wrapText="1"/>
    </xf>
    <xf numFmtId="0" fontId="25" fillId="0" borderId="0" xfId="9" applyFont="1" applyAlignment="1">
      <alignment horizontal="left" vertical="top"/>
    </xf>
    <xf numFmtId="0" fontId="28" fillId="0" borderId="0" xfId="9" applyFont="1" applyAlignment="1">
      <alignment horizontal="left" vertical="top" wrapText="1" readingOrder="1"/>
    </xf>
    <xf numFmtId="0" fontId="23" fillId="0" borderId="0" xfId="9" applyFont="1" applyAlignment="1">
      <alignment horizontal="center" vertical="top" wrapText="1" readingOrder="1"/>
    </xf>
    <xf numFmtId="0" fontId="24" fillId="0" borderId="0" xfId="9" applyFont="1" applyAlignment="1">
      <alignment horizontal="center" vertical="top" wrapText="1" readingOrder="1"/>
    </xf>
    <xf numFmtId="0" fontId="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167" fontId="7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2" fillId="0" borderId="0" xfId="9" applyAlignment="1">
      <alignment horizontal="right" vertical="top" wrapText="1" readingOrder="1"/>
    </xf>
    <xf numFmtId="4" fontId="25" fillId="0" borderId="0" xfId="9" applyNumberFormat="1" applyFont="1" applyAlignment="1">
      <alignment horizontal="right" vertical="top"/>
    </xf>
    <xf numFmtId="0" fontId="27" fillId="0" borderId="0" xfId="9" applyFont="1" applyAlignment="1">
      <alignment horizontal="left" vertical="top"/>
    </xf>
    <xf numFmtId="4" fontId="27" fillId="0" borderId="0" xfId="9" applyNumberFormat="1" applyFont="1" applyAlignment="1">
      <alignment horizontal="right" vertical="top"/>
    </xf>
    <xf numFmtId="4" fontId="22" fillId="0" borderId="0" xfId="9" applyNumberFormat="1" applyAlignment="1">
      <alignment horizontal="right" vertical="top"/>
    </xf>
    <xf numFmtId="0" fontId="25" fillId="0" borderId="0" xfId="9" applyFont="1" applyAlignment="1">
      <alignment horizontal="left" vertical="top" wrapText="1" readingOrder="1"/>
    </xf>
    <xf numFmtId="0" fontId="26" fillId="0" borderId="0" xfId="9" applyFont="1" applyAlignment="1">
      <alignment horizontal="left" vertical="top" wrapText="1" readingOrder="1"/>
    </xf>
    <xf numFmtId="0" fontId="26" fillId="0" borderId="0" xfId="9" applyFont="1" applyAlignment="1">
      <alignment horizontal="right" vertical="top" wrapText="1" readingOrder="1"/>
    </xf>
    <xf numFmtId="0" fontId="24" fillId="0" borderId="0" xfId="9" applyFont="1" applyAlignment="1">
      <alignment horizontal="right" vertical="top" wrapText="1" readingOrder="1"/>
    </xf>
    <xf numFmtId="0" fontId="24" fillId="0" borderId="0" xfId="9" applyFont="1" applyAlignment="1">
      <alignment horizontal="left" vertical="top" wrapText="1" readingOrder="1"/>
    </xf>
    <xf numFmtId="0" fontId="22" fillId="0" borderId="0" xfId="9" applyAlignment="1">
      <alignment horizontal="center" vertical="top"/>
    </xf>
    <xf numFmtId="3" fontId="22" fillId="0" borderId="0" xfId="9" applyNumberFormat="1" applyAlignment="1">
      <alignment horizontal="right" vertical="top"/>
    </xf>
    <xf numFmtId="0" fontId="30" fillId="3" borderId="23" xfId="11" applyFont="1" applyFill="1" applyBorder="1" applyAlignment="1">
      <alignment horizontal="center" vertical="center" wrapText="1"/>
    </xf>
    <xf numFmtId="0" fontId="30" fillId="3" borderId="24" xfId="11" applyFont="1" applyFill="1" applyBorder="1" applyAlignment="1">
      <alignment horizontal="left" vertical="top" wrapText="1" indent="4"/>
    </xf>
    <xf numFmtId="0" fontId="30" fillId="3" borderId="25" xfId="11" applyFont="1" applyFill="1" applyBorder="1" applyAlignment="1">
      <alignment horizontal="left" vertical="top" wrapText="1" indent="4"/>
    </xf>
    <xf numFmtId="0" fontId="29" fillId="0" borderId="0" xfId="11" applyAlignment="1">
      <alignment horizontal="left" vertical="top"/>
    </xf>
    <xf numFmtId="0" fontId="30" fillId="3" borderId="26" xfId="11" applyFont="1" applyFill="1" applyBorder="1" applyAlignment="1">
      <alignment horizontal="center" vertical="center" wrapText="1"/>
    </xf>
    <xf numFmtId="0" fontId="30" fillId="3" borderId="4" xfId="11" applyFont="1" applyFill="1" applyBorder="1" applyAlignment="1">
      <alignment horizontal="left" vertical="top" wrapText="1" indent="1"/>
    </xf>
    <xf numFmtId="0" fontId="30" fillId="3" borderId="4" xfId="11" applyFont="1" applyFill="1" applyBorder="1" applyAlignment="1">
      <alignment horizontal="left" vertical="top" wrapText="1" indent="2"/>
    </xf>
    <xf numFmtId="0" fontId="32" fillId="0" borderId="4" xfId="11" applyFont="1" applyBorder="1" applyAlignment="1">
      <alignment horizontal="left" vertical="top" wrapText="1" indent="1"/>
    </xf>
    <xf numFmtId="1" fontId="34" fillId="0" borderId="4" xfId="11" applyNumberFormat="1" applyFont="1" applyBorder="1" applyAlignment="1">
      <alignment horizontal="right" vertical="top" wrapText="1"/>
    </xf>
    <xf numFmtId="4" fontId="34" fillId="0" borderId="4" xfId="11" applyNumberFormat="1" applyFont="1" applyBorder="1" applyAlignment="1">
      <alignment horizontal="right" vertical="top" wrapText="1"/>
    </xf>
    <xf numFmtId="1" fontId="35" fillId="0" borderId="4" xfId="11" applyNumberFormat="1" applyFont="1" applyBorder="1" applyAlignment="1">
      <alignment horizontal="right" vertical="top" wrapText="1"/>
    </xf>
    <xf numFmtId="4" fontId="35" fillId="0" borderId="4" xfId="11" applyNumberFormat="1" applyFont="1" applyBorder="1" applyAlignment="1">
      <alignment horizontal="right" vertical="top" wrapText="1"/>
    </xf>
    <xf numFmtId="0" fontId="29" fillId="0" borderId="4" xfId="11" applyBorder="1" applyAlignment="1">
      <alignment horizontal="left" vertical="top" wrapText="1" indent="1"/>
    </xf>
    <xf numFmtId="0" fontId="32" fillId="8" borderId="4" xfId="11" applyFont="1" applyFill="1" applyBorder="1" applyAlignment="1">
      <alignment horizontal="left" vertical="top" wrapText="1" indent="1"/>
    </xf>
    <xf numFmtId="1" fontId="35" fillId="8" borderId="4" xfId="11" applyNumberFormat="1" applyFont="1" applyFill="1" applyBorder="1" applyAlignment="1">
      <alignment horizontal="right" vertical="top" wrapText="1"/>
    </xf>
    <xf numFmtId="4" fontId="35" fillId="8" borderId="4" xfId="11" applyNumberFormat="1" applyFont="1" applyFill="1" applyBorder="1" applyAlignment="1">
      <alignment horizontal="right" vertical="top" wrapText="1"/>
    </xf>
    <xf numFmtId="0" fontId="37" fillId="0" borderId="4" xfId="11" applyFont="1" applyBorder="1" applyAlignment="1">
      <alignment horizontal="left" vertical="top" wrapText="1"/>
    </xf>
    <xf numFmtId="3" fontId="39" fillId="0" borderId="4" xfId="11" applyNumberFormat="1" applyFont="1" applyBorder="1" applyAlignment="1">
      <alignment horizontal="right" vertical="top" wrapText="1"/>
    </xf>
    <xf numFmtId="4" fontId="39" fillId="0" borderId="4" xfId="11" applyNumberFormat="1" applyFont="1" applyBorder="1" applyAlignment="1">
      <alignment horizontal="right" vertical="top" wrapText="1"/>
    </xf>
    <xf numFmtId="0" fontId="30" fillId="3" borderId="4" xfId="11" applyFont="1" applyFill="1" applyBorder="1" applyAlignment="1">
      <alignment horizontal="left" vertical="top" wrapText="1"/>
    </xf>
    <xf numFmtId="3" fontId="35" fillId="3" borderId="4" xfId="11" applyNumberFormat="1" applyFont="1" applyFill="1" applyBorder="1" applyAlignment="1">
      <alignment horizontal="right" vertical="top" wrapText="1"/>
    </xf>
    <xf numFmtId="4" fontId="35" fillId="3" borderId="4" xfId="11" applyNumberFormat="1" applyFont="1" applyFill="1" applyBorder="1" applyAlignment="1">
      <alignment horizontal="right" vertical="top" wrapText="1"/>
    </xf>
  </cellXfs>
  <cellStyles count="12">
    <cellStyle name="Comma" xfId="1" builtinId="3"/>
    <cellStyle name="Currency" xfId="2" builtinId="4"/>
    <cellStyle name="Currency 2" xfId="8" xr:uid="{5282F363-770E-47F2-B513-4850A2F1A16A}"/>
    <cellStyle name="Normal" xfId="0" builtinId="0"/>
    <cellStyle name="Normal 2" xfId="5" xr:uid="{69C4ED16-1F81-498C-BFA3-BDE370839E31}"/>
    <cellStyle name="Normal 2 2" xfId="7" xr:uid="{388EC2F1-73FD-421F-A237-CBB664220272}"/>
    <cellStyle name="Normal 2 3" xfId="3" xr:uid="{00000000-0005-0000-0000-000003000000}"/>
    <cellStyle name="Normal 3" xfId="4" xr:uid="{00000000-0005-0000-0000-000004000000}"/>
    <cellStyle name="Normal 4" xfId="9" xr:uid="{17D7A3AC-2D21-4E46-BC60-387A27AD90AB}"/>
    <cellStyle name="Normal 5" xfId="10" xr:uid="{DC7A30CA-44EB-490F-9F25-53086A2BF5A0}"/>
    <cellStyle name="Normal 6" xfId="11" xr:uid="{9F018F15-CE6A-42E5-95EF-18D73A726E23}"/>
    <cellStyle name="Normal 8" xfId="6" xr:uid="{F0870E28-BDBF-4EA8-ACEA-45CB39F0EC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I104"/>
  <sheetViews>
    <sheetView showGridLines="0" zoomScaleNormal="100" workbookViewId="0">
      <selection activeCell="E29" sqref="E29"/>
    </sheetView>
  </sheetViews>
  <sheetFormatPr defaultColWidth="9.140625" defaultRowHeight="15" x14ac:dyDescent="0.2"/>
  <cols>
    <col min="1" max="1" width="14.140625" style="64" customWidth="1"/>
    <col min="2" max="2" width="47.28515625" style="65" customWidth="1"/>
    <col min="3" max="3" width="24.5703125" style="1" customWidth="1"/>
    <col min="4" max="4" width="4.5703125" style="1" bestFit="1" customWidth="1"/>
    <col min="5" max="5" width="11.140625" style="1" bestFit="1" customWidth="1"/>
    <col min="6" max="6" width="2.7109375" style="2" customWidth="1"/>
    <col min="7" max="7" width="13.42578125" style="2" bestFit="1" customWidth="1"/>
    <col min="8" max="8" width="9.140625" style="2"/>
    <col min="9" max="9" width="12.7109375" style="2" bestFit="1" customWidth="1"/>
    <col min="10" max="16384" width="9.140625" style="2"/>
  </cols>
  <sheetData>
    <row r="1" spans="1:6" ht="26.25" x14ac:dyDescent="0.4">
      <c r="A1" s="170" t="s">
        <v>0</v>
      </c>
      <c r="B1" s="170"/>
      <c r="C1" s="170"/>
      <c r="D1" s="170"/>
    </row>
    <row r="2" spans="1:6" ht="15.75" x14ac:dyDescent="0.25">
      <c r="A2" s="171" t="s">
        <v>1</v>
      </c>
      <c r="B2" s="171"/>
      <c r="C2" s="171"/>
      <c r="D2" s="171"/>
    </row>
    <row r="3" spans="1:6" x14ac:dyDescent="0.2">
      <c r="A3" s="172" t="s">
        <v>27</v>
      </c>
      <c r="B3" s="172"/>
      <c r="C3" s="172"/>
      <c r="D3" s="172"/>
    </row>
    <row r="4" spans="1:6" ht="12.75" x14ac:dyDescent="0.2">
      <c r="A4" s="167" t="s">
        <v>2</v>
      </c>
      <c r="B4" s="167"/>
      <c r="C4" s="167"/>
      <c r="D4" s="167"/>
      <c r="E4" s="167"/>
      <c r="F4" s="167"/>
    </row>
    <row r="5" spans="1:6" ht="9" customHeight="1" x14ac:dyDescent="0.2">
      <c r="A5" s="167"/>
      <c r="B5" s="167"/>
      <c r="C5" s="167"/>
      <c r="D5" s="167"/>
      <c r="E5" s="167"/>
      <c r="F5" s="167"/>
    </row>
    <row r="6" spans="1:6" ht="12.75" x14ac:dyDescent="0.2">
      <c r="A6" s="3" t="s">
        <v>3</v>
      </c>
      <c r="B6" s="4" t="s">
        <v>4</v>
      </c>
      <c r="C6" s="5" t="s">
        <v>5</v>
      </c>
      <c r="D6" s="5"/>
      <c r="E6" s="169"/>
      <c r="F6" s="169"/>
    </row>
    <row r="7" spans="1:6" ht="12.75" customHeight="1" x14ac:dyDescent="0.2">
      <c r="A7" s="166"/>
      <c r="B7" s="167"/>
      <c r="C7" s="167"/>
      <c r="D7" s="167"/>
      <c r="E7" s="167"/>
      <c r="F7" s="167"/>
    </row>
    <row r="8" spans="1:6" s="9" customFormat="1" ht="14.25" x14ac:dyDescent="0.2">
      <c r="A8" s="6">
        <v>44378</v>
      </c>
      <c r="B8" s="7" t="s">
        <v>28</v>
      </c>
      <c r="C8" s="8">
        <f>471823.25+1.29+161.83</f>
        <v>471986.37</v>
      </c>
      <c r="D8" s="8"/>
    </row>
    <row r="9" spans="1:6" s="9" customFormat="1" ht="14.25" x14ac:dyDescent="0.2">
      <c r="A9" s="10">
        <v>44385</v>
      </c>
      <c r="B9" s="11" t="s">
        <v>29</v>
      </c>
      <c r="C9" s="12">
        <v>337885</v>
      </c>
      <c r="D9" s="12"/>
    </row>
    <row r="10" spans="1:6" s="9" customFormat="1" ht="14.25" hidden="1" x14ac:dyDescent="0.2">
      <c r="A10" s="13"/>
      <c r="B10" s="7"/>
      <c r="C10" s="14"/>
      <c r="D10" s="14"/>
    </row>
    <row r="11" spans="1:6" s="9" customFormat="1" ht="14.25" x14ac:dyDescent="0.2">
      <c r="A11" s="6">
        <v>44390</v>
      </c>
      <c r="B11" s="7" t="s">
        <v>31</v>
      </c>
      <c r="C11" s="14">
        <f>2310.33+10491.92+6484.83+10942.04+8131</f>
        <v>38360.120000000003</v>
      </c>
      <c r="D11" s="14"/>
    </row>
    <row r="12" spans="1:6" s="9" customFormat="1" ht="14.25" x14ac:dyDescent="0.2">
      <c r="A12" s="15">
        <v>44390</v>
      </c>
      <c r="B12" s="11" t="s">
        <v>30</v>
      </c>
      <c r="C12" s="16">
        <f>410593.9+356.09</f>
        <v>410949.99000000005</v>
      </c>
      <c r="D12" s="12"/>
    </row>
    <row r="13" spans="1:6" s="9" customFormat="1" ht="14.25" x14ac:dyDescent="0.2">
      <c r="A13" s="13">
        <v>44405</v>
      </c>
      <c r="B13" s="7" t="s">
        <v>33</v>
      </c>
      <c r="C13" s="14">
        <f>2310.33+10429.42+6484.83+10942.04+8131</f>
        <v>38297.620000000003</v>
      </c>
      <c r="D13" s="14"/>
    </row>
    <row r="14" spans="1:6" s="9" customFormat="1" ht="15" customHeight="1" x14ac:dyDescent="0.2">
      <c r="A14" s="15">
        <v>44405</v>
      </c>
      <c r="B14" s="11" t="s">
        <v>32</v>
      </c>
      <c r="C14" s="12">
        <v>402826.15</v>
      </c>
      <c r="D14" s="12"/>
    </row>
    <row r="15" spans="1:6" s="9" customFormat="1" thickBot="1" x14ac:dyDescent="0.25">
      <c r="A15" s="17"/>
      <c r="B15" s="18" t="s">
        <v>6</v>
      </c>
      <c r="C15" s="19">
        <f>SUM(C8:C14)</f>
        <v>1700305.25</v>
      </c>
      <c r="D15" s="20"/>
      <c r="F15" s="21"/>
    </row>
    <row r="16" spans="1:6" ht="13.5" thickTop="1" x14ac:dyDescent="0.2">
      <c r="A16" s="22"/>
      <c r="B16" s="23" t="s">
        <v>7</v>
      </c>
      <c r="C16" s="24"/>
      <c r="D16" s="24"/>
      <c r="E16" s="24"/>
    </row>
    <row r="17" spans="1:9" ht="12.75" x14ac:dyDescent="0.2">
      <c r="A17" s="168" t="s">
        <v>8</v>
      </c>
      <c r="B17" s="168"/>
      <c r="C17" s="168"/>
      <c r="D17" s="168"/>
      <c r="E17" s="168"/>
      <c r="F17" s="168"/>
      <c r="G17" s="168"/>
      <c r="H17" s="168"/>
      <c r="I17" s="168"/>
    </row>
    <row r="18" spans="1:9" ht="12.75" x14ac:dyDescent="0.2">
      <c r="A18" s="168"/>
      <c r="B18" s="168"/>
      <c r="C18" s="168"/>
      <c r="D18" s="168"/>
      <c r="E18" s="168"/>
      <c r="F18" s="168"/>
      <c r="G18" s="168"/>
      <c r="H18" s="168"/>
      <c r="I18" s="168"/>
    </row>
    <row r="19" spans="1:9" ht="12.75" x14ac:dyDescent="0.2">
      <c r="A19" s="25"/>
      <c r="B19" s="25"/>
      <c r="C19" s="25"/>
      <c r="D19" s="25"/>
      <c r="E19" s="25"/>
      <c r="F19" s="25"/>
      <c r="G19" s="25"/>
      <c r="H19" s="25"/>
      <c r="I19" s="26"/>
    </row>
    <row r="20" spans="1:9" ht="12.75" x14ac:dyDescent="0.2">
      <c r="A20" s="25"/>
      <c r="B20" s="25"/>
      <c r="C20" s="25" t="s">
        <v>9</v>
      </c>
      <c r="D20" s="25"/>
      <c r="E20" s="25"/>
      <c r="F20" s="25"/>
      <c r="G20" s="25"/>
      <c r="H20" s="25"/>
      <c r="I20" s="25" t="s">
        <v>10</v>
      </c>
    </row>
    <row r="21" spans="1:9" ht="12.75" x14ac:dyDescent="0.2">
      <c r="A21" s="27"/>
      <c r="B21" s="28"/>
      <c r="C21" s="29" t="s">
        <v>11</v>
      </c>
      <c r="D21" s="30"/>
      <c r="E21" s="29" t="s">
        <v>12</v>
      </c>
      <c r="F21" s="30"/>
      <c r="G21" s="31" t="s">
        <v>13</v>
      </c>
      <c r="H21" s="25"/>
      <c r="I21" s="31" t="s">
        <v>14</v>
      </c>
    </row>
    <row r="22" spans="1:9" ht="12.75" x14ac:dyDescent="0.2">
      <c r="A22" s="163" t="s">
        <v>15</v>
      </c>
      <c r="B22" s="163"/>
      <c r="C22" s="32">
        <v>491587.97</v>
      </c>
      <c r="D22" s="33"/>
      <c r="E22" s="34"/>
      <c r="F22" s="35"/>
      <c r="G22" s="36"/>
      <c r="H22" s="26"/>
      <c r="I22" s="36"/>
    </row>
    <row r="23" spans="1:9" ht="12" customHeight="1" x14ac:dyDescent="0.2">
      <c r="A23" s="163" t="s">
        <v>16</v>
      </c>
      <c r="B23" s="163"/>
      <c r="C23" s="37">
        <f>55658.4+557.96+69028.85+25300+12944.07+6936+33892.31+212115.11+4040+220289.64+123582.82+12980.63+128730.62+4289+12911.65+6422</f>
        <v>929679.06000000017</v>
      </c>
      <c r="D23" s="33"/>
      <c r="E23" s="34"/>
      <c r="F23" s="35"/>
      <c r="G23" s="36"/>
      <c r="H23" s="26"/>
      <c r="I23" s="36"/>
    </row>
    <row r="24" spans="1:9" ht="12.75" hidden="1" x14ac:dyDescent="0.2">
      <c r="A24" s="38" t="s">
        <v>17</v>
      </c>
      <c r="B24" s="38" t="s">
        <v>18</v>
      </c>
      <c r="C24" s="39"/>
      <c r="D24" s="33"/>
      <c r="E24" s="34"/>
      <c r="F24" s="35"/>
      <c r="G24" s="36"/>
      <c r="H24" s="26"/>
      <c r="I24" s="36"/>
    </row>
    <row r="25" spans="1:9" ht="12.75" x14ac:dyDescent="0.2">
      <c r="A25" s="38" t="s">
        <v>19</v>
      </c>
      <c r="B25" s="38"/>
      <c r="C25" s="37">
        <f>50775.74+10600+121525.61</f>
        <v>182901.35</v>
      </c>
      <c r="D25" s="33"/>
      <c r="E25" s="34"/>
      <c r="F25" s="35"/>
      <c r="G25" s="36"/>
      <c r="H25" s="26"/>
      <c r="I25" s="36"/>
    </row>
    <row r="26" spans="1:9" ht="12.75" x14ac:dyDescent="0.2">
      <c r="A26" s="163" t="s">
        <v>20</v>
      </c>
      <c r="B26" s="163"/>
      <c r="C26" s="37">
        <f>58616.19+69474.88</f>
        <v>128091.07</v>
      </c>
      <c r="D26" s="33"/>
      <c r="E26" s="34"/>
      <c r="F26" s="35"/>
      <c r="G26" s="36"/>
      <c r="H26" s="26"/>
      <c r="I26" s="36"/>
    </row>
    <row r="27" spans="1:9" ht="12.75" x14ac:dyDescent="0.2">
      <c r="A27" s="163" t="s">
        <v>21</v>
      </c>
      <c r="B27" s="163"/>
      <c r="C27" s="37">
        <v>200</v>
      </c>
      <c r="D27" s="33"/>
      <c r="E27" s="34"/>
      <c r="F27" s="35"/>
      <c r="G27" s="36"/>
      <c r="H27" s="26"/>
      <c r="I27" s="36"/>
    </row>
    <row r="28" spans="1:9" ht="12.75" x14ac:dyDescent="0.2">
      <c r="A28" s="38" t="s">
        <v>22</v>
      </c>
      <c r="B28" s="38"/>
      <c r="C28" s="40">
        <v>0</v>
      </c>
      <c r="D28" s="33"/>
      <c r="E28" s="34"/>
      <c r="F28" s="35"/>
      <c r="G28" s="36"/>
      <c r="H28" s="26"/>
      <c r="I28" s="36"/>
    </row>
    <row r="29" spans="1:9" ht="12.75" x14ac:dyDescent="0.2">
      <c r="A29" s="163" t="s">
        <v>23</v>
      </c>
      <c r="B29" s="163"/>
      <c r="C29" s="41"/>
      <c r="D29" s="42"/>
      <c r="E29" s="43">
        <v>117453.59</v>
      </c>
      <c r="F29" s="44"/>
      <c r="G29" s="45"/>
      <c r="H29" s="46"/>
      <c r="I29" s="45"/>
    </row>
    <row r="30" spans="1:9" ht="14.25" x14ac:dyDescent="0.2">
      <c r="A30" s="163" t="s">
        <v>24</v>
      </c>
      <c r="B30" s="163"/>
      <c r="C30" s="47"/>
      <c r="D30" s="26"/>
      <c r="E30" s="48"/>
      <c r="F30" s="49"/>
      <c r="G30" s="50"/>
      <c r="H30" s="35"/>
      <c r="I30" s="36"/>
    </row>
    <row r="31" spans="1:9" ht="13.5" thickBot="1" x14ac:dyDescent="0.25">
      <c r="A31" s="51"/>
      <c r="B31" s="28"/>
      <c r="C31" s="52">
        <f>SUM(C22:C30)</f>
        <v>1732459.4500000004</v>
      </c>
      <c r="D31" s="53"/>
      <c r="E31" s="54">
        <f>E29</f>
        <v>117453.59</v>
      </c>
      <c r="F31" s="55"/>
      <c r="G31" s="56">
        <f>C15</f>
        <v>1700305.25</v>
      </c>
      <c r="H31" s="55"/>
      <c r="I31" s="52">
        <f>SUM(C31:G31)</f>
        <v>3550218.2900000005</v>
      </c>
    </row>
    <row r="32" spans="1:9" ht="13.5" thickTop="1" x14ac:dyDescent="0.2">
      <c r="A32" s="51"/>
      <c r="B32" s="28"/>
      <c r="C32" s="57"/>
      <c r="D32" s="35"/>
      <c r="E32" s="35"/>
      <c r="F32" s="35"/>
      <c r="G32" s="26"/>
      <c r="H32" s="26"/>
      <c r="I32" s="26"/>
    </row>
    <row r="33" spans="1:9" ht="12.75" x14ac:dyDescent="0.2">
      <c r="A33" s="164" t="s">
        <v>25</v>
      </c>
      <c r="B33" s="164"/>
      <c r="C33" s="58"/>
      <c r="D33" s="59"/>
      <c r="E33" s="60"/>
      <c r="F33" s="59"/>
      <c r="G33" s="59"/>
      <c r="H33" s="59"/>
      <c r="I33" s="59"/>
    </row>
    <row r="34" spans="1:9" ht="12.75" x14ac:dyDescent="0.2">
      <c r="A34" s="165" t="s">
        <v>26</v>
      </c>
      <c r="B34" s="165"/>
      <c r="C34" s="61">
        <v>3358.61</v>
      </c>
      <c r="D34" s="60"/>
      <c r="E34" s="60"/>
      <c r="F34" s="60"/>
      <c r="G34" s="59"/>
      <c r="H34" s="59"/>
      <c r="I34" s="62"/>
    </row>
    <row r="35" spans="1:9" ht="12.75" x14ac:dyDescent="0.2">
      <c r="A35" s="63"/>
      <c r="B35" s="23"/>
      <c r="C35" s="24"/>
      <c r="D35" s="24"/>
      <c r="E35" s="24"/>
    </row>
    <row r="36" spans="1:9" ht="12.75" x14ac:dyDescent="0.2">
      <c r="A36" s="63"/>
      <c r="B36" s="23"/>
      <c r="C36" s="24"/>
      <c r="D36" s="24"/>
      <c r="E36" s="24"/>
    </row>
    <row r="37" spans="1:9" ht="12.75" x14ac:dyDescent="0.2">
      <c r="A37" s="63"/>
      <c r="B37" s="23"/>
      <c r="C37" s="24"/>
      <c r="D37" s="24"/>
      <c r="E37" s="24"/>
    </row>
    <row r="38" spans="1:9" ht="12.75" x14ac:dyDescent="0.2">
      <c r="A38" s="63"/>
      <c r="B38" s="23"/>
      <c r="C38" s="24"/>
      <c r="D38" s="24"/>
      <c r="E38" s="24"/>
    </row>
    <row r="39" spans="1:9" ht="12.75" x14ac:dyDescent="0.2">
      <c r="A39" s="63"/>
      <c r="B39" s="23"/>
      <c r="C39" s="24"/>
      <c r="D39" s="24"/>
      <c r="E39" s="24"/>
    </row>
    <row r="40" spans="1:9" ht="12.75" x14ac:dyDescent="0.2">
      <c r="A40" s="63"/>
      <c r="B40" s="23"/>
      <c r="C40" s="24"/>
      <c r="D40" s="24"/>
      <c r="E40" s="24"/>
    </row>
    <row r="41" spans="1:9" ht="12.75" x14ac:dyDescent="0.2">
      <c r="A41" s="63"/>
      <c r="B41" s="23"/>
      <c r="C41" s="24"/>
      <c r="D41" s="24"/>
      <c r="E41" s="24"/>
    </row>
    <row r="42" spans="1:9" ht="12.75" x14ac:dyDescent="0.2">
      <c r="A42" s="63"/>
      <c r="B42" s="23"/>
      <c r="C42" s="24"/>
      <c r="D42" s="24"/>
      <c r="E42" s="24"/>
    </row>
    <row r="43" spans="1:9" ht="12.75" x14ac:dyDescent="0.2">
      <c r="A43" s="63"/>
      <c r="B43" s="23"/>
      <c r="C43" s="24"/>
      <c r="D43" s="24"/>
      <c r="E43" s="24"/>
    </row>
    <row r="44" spans="1:9" ht="12.75" x14ac:dyDescent="0.2">
      <c r="A44" s="63"/>
      <c r="B44" s="23"/>
      <c r="C44" s="24"/>
      <c r="D44" s="24"/>
      <c r="E44" s="24"/>
    </row>
    <row r="45" spans="1:9" ht="12.75" x14ac:dyDescent="0.2">
      <c r="A45" s="63"/>
      <c r="B45" s="23"/>
      <c r="C45" s="24"/>
      <c r="D45" s="24"/>
      <c r="E45" s="24"/>
    </row>
    <row r="46" spans="1:9" ht="12.75" x14ac:dyDescent="0.2">
      <c r="A46" s="63"/>
      <c r="B46" s="23"/>
      <c r="C46" s="24"/>
      <c r="D46" s="24"/>
      <c r="E46" s="24"/>
    </row>
    <row r="47" spans="1:9" ht="12.75" x14ac:dyDescent="0.2">
      <c r="A47" s="63"/>
      <c r="B47" s="23"/>
      <c r="C47" s="24"/>
      <c r="D47" s="24"/>
      <c r="E47" s="24"/>
    </row>
    <row r="48" spans="1:9" ht="12.75" x14ac:dyDescent="0.2">
      <c r="A48" s="63"/>
      <c r="B48" s="23"/>
      <c r="C48" s="24"/>
      <c r="D48" s="24"/>
      <c r="E48" s="24"/>
    </row>
    <row r="49" spans="1:5" ht="12.75" x14ac:dyDescent="0.2">
      <c r="A49" s="63"/>
      <c r="B49" s="23"/>
      <c r="C49" s="24"/>
      <c r="D49" s="24"/>
      <c r="E49" s="24"/>
    </row>
    <row r="50" spans="1:5" ht="12.75" x14ac:dyDescent="0.2">
      <c r="A50" s="63"/>
      <c r="B50" s="23"/>
      <c r="C50" s="24"/>
      <c r="D50" s="24"/>
      <c r="E50" s="24"/>
    </row>
    <row r="51" spans="1:5" ht="12.75" x14ac:dyDescent="0.2">
      <c r="A51" s="63"/>
      <c r="B51" s="23"/>
      <c r="C51" s="24"/>
      <c r="D51" s="24"/>
      <c r="E51" s="24"/>
    </row>
    <row r="52" spans="1:5" ht="12.75" x14ac:dyDescent="0.2">
      <c r="A52" s="63"/>
      <c r="B52" s="23"/>
      <c r="C52" s="24"/>
      <c r="D52" s="24"/>
      <c r="E52" s="24"/>
    </row>
    <row r="53" spans="1:5" ht="12.75" x14ac:dyDescent="0.2">
      <c r="A53" s="63"/>
      <c r="B53" s="23"/>
      <c r="C53" s="24"/>
      <c r="D53" s="24"/>
      <c r="E53" s="24"/>
    </row>
    <row r="54" spans="1:5" ht="12.75" x14ac:dyDescent="0.2">
      <c r="A54" s="63"/>
      <c r="B54" s="23"/>
      <c r="C54" s="24"/>
      <c r="D54" s="24"/>
      <c r="E54" s="24"/>
    </row>
    <row r="55" spans="1:5" ht="12.75" x14ac:dyDescent="0.2">
      <c r="A55" s="63"/>
      <c r="B55" s="23"/>
      <c r="C55" s="24"/>
      <c r="D55" s="24"/>
      <c r="E55" s="24"/>
    </row>
    <row r="56" spans="1:5" ht="12.75" x14ac:dyDescent="0.2">
      <c r="A56" s="63"/>
      <c r="B56" s="23"/>
      <c r="C56" s="24"/>
      <c r="D56" s="24"/>
      <c r="E56" s="24"/>
    </row>
    <row r="57" spans="1:5" ht="12.75" x14ac:dyDescent="0.2">
      <c r="A57" s="63"/>
      <c r="B57" s="23"/>
      <c r="C57" s="24"/>
      <c r="D57" s="24"/>
      <c r="E57" s="24"/>
    </row>
    <row r="58" spans="1:5" ht="12.75" x14ac:dyDescent="0.2">
      <c r="A58" s="63"/>
      <c r="B58" s="23"/>
      <c r="C58" s="24"/>
      <c r="D58" s="24"/>
      <c r="E58" s="24"/>
    </row>
    <row r="59" spans="1:5" ht="12.75" x14ac:dyDescent="0.2">
      <c r="A59" s="63"/>
      <c r="B59" s="23"/>
      <c r="C59" s="24"/>
      <c r="D59" s="24"/>
      <c r="E59" s="24"/>
    </row>
    <row r="60" spans="1:5" ht="12.75" x14ac:dyDescent="0.2">
      <c r="A60" s="63"/>
      <c r="B60" s="23"/>
      <c r="C60" s="24"/>
      <c r="D60" s="24"/>
      <c r="E60" s="24"/>
    </row>
    <row r="61" spans="1:5" ht="12.75" x14ac:dyDescent="0.2">
      <c r="A61" s="63"/>
      <c r="B61" s="23"/>
      <c r="C61" s="24"/>
      <c r="D61" s="24"/>
      <c r="E61" s="24"/>
    </row>
    <row r="62" spans="1:5" ht="12.75" x14ac:dyDescent="0.2">
      <c r="A62" s="63"/>
      <c r="B62" s="23"/>
      <c r="C62" s="24"/>
      <c r="D62" s="24"/>
      <c r="E62" s="24"/>
    </row>
    <row r="63" spans="1:5" ht="12.75" x14ac:dyDescent="0.2">
      <c r="A63" s="63"/>
      <c r="B63" s="23"/>
      <c r="C63" s="24"/>
      <c r="D63" s="24"/>
      <c r="E63" s="24"/>
    </row>
    <row r="64" spans="1:5" ht="12.75" x14ac:dyDescent="0.2">
      <c r="A64" s="63"/>
      <c r="B64" s="23"/>
      <c r="C64" s="24"/>
      <c r="D64" s="24"/>
      <c r="E64" s="24"/>
    </row>
    <row r="65" spans="1:5" ht="12.75" x14ac:dyDescent="0.2">
      <c r="A65" s="63"/>
      <c r="B65" s="23"/>
      <c r="C65" s="24"/>
      <c r="D65" s="24"/>
      <c r="E65" s="24"/>
    </row>
    <row r="66" spans="1:5" ht="12.75" x14ac:dyDescent="0.2">
      <c r="A66" s="63"/>
      <c r="B66" s="23"/>
      <c r="C66" s="24"/>
      <c r="D66" s="24"/>
      <c r="E66" s="24"/>
    </row>
    <row r="67" spans="1:5" ht="12.75" x14ac:dyDescent="0.2">
      <c r="A67" s="63"/>
      <c r="B67" s="23"/>
      <c r="C67" s="24"/>
      <c r="D67" s="24"/>
      <c r="E67" s="24"/>
    </row>
    <row r="68" spans="1:5" ht="12.75" x14ac:dyDescent="0.2">
      <c r="A68" s="63"/>
      <c r="B68" s="23"/>
      <c r="C68" s="24"/>
      <c r="D68" s="24"/>
      <c r="E68" s="24"/>
    </row>
    <row r="69" spans="1:5" ht="12.75" x14ac:dyDescent="0.2">
      <c r="A69" s="63"/>
      <c r="B69" s="23"/>
      <c r="C69" s="24"/>
      <c r="D69" s="24"/>
      <c r="E69" s="24"/>
    </row>
    <row r="70" spans="1:5" ht="12.75" x14ac:dyDescent="0.2">
      <c r="A70" s="63"/>
      <c r="B70" s="23"/>
      <c r="C70" s="24"/>
      <c r="D70" s="24"/>
      <c r="E70" s="24"/>
    </row>
    <row r="71" spans="1:5" ht="12.75" x14ac:dyDescent="0.2">
      <c r="A71" s="63"/>
      <c r="B71" s="23"/>
      <c r="C71" s="24"/>
      <c r="D71" s="24"/>
      <c r="E71" s="24"/>
    </row>
    <row r="72" spans="1:5" ht="12.75" x14ac:dyDescent="0.2">
      <c r="A72" s="63"/>
      <c r="B72" s="23"/>
      <c r="C72" s="24"/>
      <c r="D72" s="24"/>
      <c r="E72" s="24"/>
    </row>
    <row r="73" spans="1:5" ht="12.75" x14ac:dyDescent="0.2">
      <c r="A73" s="63"/>
      <c r="B73" s="23"/>
      <c r="C73" s="24"/>
      <c r="D73" s="24"/>
      <c r="E73" s="24"/>
    </row>
    <row r="74" spans="1:5" ht="12.75" x14ac:dyDescent="0.2">
      <c r="A74" s="63"/>
      <c r="B74" s="23"/>
      <c r="C74" s="24"/>
      <c r="D74" s="24"/>
      <c r="E74" s="24"/>
    </row>
    <row r="75" spans="1:5" ht="12.75" x14ac:dyDescent="0.2">
      <c r="A75" s="63"/>
      <c r="B75" s="23"/>
      <c r="C75" s="24"/>
      <c r="D75" s="24"/>
      <c r="E75" s="24"/>
    </row>
    <row r="76" spans="1:5" ht="12.75" x14ac:dyDescent="0.2">
      <c r="A76" s="63"/>
      <c r="B76" s="23"/>
      <c r="C76" s="24"/>
      <c r="D76" s="24"/>
      <c r="E76" s="24"/>
    </row>
    <row r="77" spans="1:5" ht="12.75" x14ac:dyDescent="0.2">
      <c r="A77" s="63"/>
      <c r="B77" s="23"/>
      <c r="C77" s="24"/>
      <c r="D77" s="24"/>
      <c r="E77" s="24"/>
    </row>
    <row r="78" spans="1:5" ht="12.75" x14ac:dyDescent="0.2">
      <c r="A78" s="63"/>
      <c r="B78" s="23"/>
      <c r="C78" s="24"/>
      <c r="D78" s="24"/>
      <c r="E78" s="24"/>
    </row>
    <row r="79" spans="1:5" ht="12.75" x14ac:dyDescent="0.2">
      <c r="A79" s="63"/>
      <c r="B79" s="23"/>
      <c r="C79" s="24"/>
      <c r="D79" s="24"/>
      <c r="E79" s="24"/>
    </row>
    <row r="80" spans="1:5" ht="12.75" x14ac:dyDescent="0.2">
      <c r="A80" s="63"/>
      <c r="B80" s="23"/>
      <c r="C80" s="24"/>
      <c r="D80" s="24"/>
      <c r="E80" s="24"/>
    </row>
    <row r="81" spans="1:5" ht="12.75" x14ac:dyDescent="0.2">
      <c r="A81" s="63"/>
      <c r="B81" s="23"/>
      <c r="C81" s="24"/>
      <c r="D81" s="24"/>
      <c r="E81" s="24"/>
    </row>
    <row r="82" spans="1:5" ht="12.75" x14ac:dyDescent="0.2">
      <c r="A82" s="63"/>
      <c r="B82" s="23"/>
      <c r="C82" s="24"/>
      <c r="D82" s="24"/>
      <c r="E82" s="24"/>
    </row>
    <row r="83" spans="1:5" ht="12.75" x14ac:dyDescent="0.2">
      <c r="A83" s="63"/>
      <c r="B83" s="23"/>
      <c r="C83" s="24"/>
      <c r="D83" s="24"/>
      <c r="E83" s="24"/>
    </row>
    <row r="84" spans="1:5" ht="12.75" x14ac:dyDescent="0.2">
      <c r="A84" s="63"/>
      <c r="B84" s="23"/>
      <c r="C84" s="24"/>
      <c r="D84" s="24"/>
      <c r="E84" s="24"/>
    </row>
    <row r="85" spans="1:5" ht="12.75" x14ac:dyDescent="0.2">
      <c r="A85" s="63"/>
      <c r="B85" s="23"/>
      <c r="C85" s="24"/>
      <c r="D85" s="24"/>
      <c r="E85" s="24"/>
    </row>
    <row r="86" spans="1:5" ht="12.75" x14ac:dyDescent="0.2">
      <c r="A86" s="63"/>
      <c r="B86" s="23"/>
      <c r="C86" s="24"/>
      <c r="D86" s="24"/>
      <c r="E86" s="24"/>
    </row>
    <row r="87" spans="1:5" ht="12.75" x14ac:dyDescent="0.2">
      <c r="A87" s="63"/>
      <c r="B87" s="23"/>
      <c r="C87" s="24"/>
      <c r="D87" s="24"/>
      <c r="E87" s="24"/>
    </row>
    <row r="88" spans="1:5" ht="12.75" x14ac:dyDescent="0.2">
      <c r="A88" s="63"/>
      <c r="B88" s="23"/>
      <c r="C88" s="24"/>
      <c r="D88" s="24"/>
      <c r="E88" s="24"/>
    </row>
    <row r="89" spans="1:5" ht="12.75" x14ac:dyDescent="0.2">
      <c r="A89" s="63"/>
      <c r="B89" s="23"/>
      <c r="C89" s="24"/>
      <c r="D89" s="24"/>
      <c r="E89" s="24"/>
    </row>
    <row r="90" spans="1:5" ht="12.75" x14ac:dyDescent="0.2">
      <c r="A90" s="63"/>
      <c r="B90" s="23"/>
      <c r="C90" s="24"/>
      <c r="D90" s="24"/>
      <c r="E90" s="24"/>
    </row>
    <row r="91" spans="1:5" ht="12.75" x14ac:dyDescent="0.2">
      <c r="A91" s="63"/>
      <c r="B91" s="23"/>
      <c r="C91" s="24"/>
      <c r="D91" s="24"/>
      <c r="E91" s="24"/>
    </row>
    <row r="92" spans="1:5" ht="12.75" x14ac:dyDescent="0.2">
      <c r="A92" s="63"/>
      <c r="B92" s="23"/>
      <c r="C92" s="24"/>
      <c r="D92" s="24"/>
      <c r="E92" s="24"/>
    </row>
    <row r="93" spans="1:5" ht="12.75" x14ac:dyDescent="0.2">
      <c r="A93" s="63"/>
      <c r="B93" s="23"/>
      <c r="C93" s="24"/>
      <c r="D93" s="24"/>
      <c r="E93" s="24"/>
    </row>
    <row r="94" spans="1:5" ht="12.75" x14ac:dyDescent="0.2">
      <c r="A94" s="63"/>
      <c r="B94" s="23"/>
      <c r="C94" s="24"/>
      <c r="D94" s="24"/>
      <c r="E94" s="24"/>
    </row>
    <row r="95" spans="1:5" ht="12.75" x14ac:dyDescent="0.2">
      <c r="A95" s="63"/>
      <c r="B95" s="23"/>
      <c r="C95" s="24"/>
      <c r="D95" s="24"/>
      <c r="E95" s="24"/>
    </row>
    <row r="96" spans="1:5" ht="12.75" x14ac:dyDescent="0.2">
      <c r="A96" s="63"/>
      <c r="B96" s="23"/>
      <c r="C96" s="24"/>
      <c r="D96" s="24"/>
      <c r="E96" s="24"/>
    </row>
    <row r="97" spans="1:5" ht="12.75" x14ac:dyDescent="0.2">
      <c r="A97" s="63"/>
      <c r="B97" s="23"/>
      <c r="C97" s="24"/>
      <c r="D97" s="24"/>
      <c r="E97" s="24"/>
    </row>
    <row r="98" spans="1:5" ht="12.75" x14ac:dyDescent="0.2">
      <c r="A98" s="63"/>
      <c r="B98" s="23"/>
      <c r="C98" s="24"/>
      <c r="D98" s="24"/>
      <c r="E98" s="24"/>
    </row>
    <row r="99" spans="1:5" ht="12.75" x14ac:dyDescent="0.2">
      <c r="A99" s="63"/>
      <c r="B99" s="23"/>
      <c r="C99" s="24"/>
      <c r="D99" s="24"/>
      <c r="E99" s="24"/>
    </row>
    <row r="100" spans="1:5" ht="12.75" x14ac:dyDescent="0.2">
      <c r="A100" s="63"/>
      <c r="B100" s="23"/>
      <c r="C100" s="24"/>
      <c r="D100" s="24"/>
      <c r="E100" s="24"/>
    </row>
    <row r="101" spans="1:5" ht="12.75" x14ac:dyDescent="0.2">
      <c r="A101" s="63"/>
      <c r="B101" s="23"/>
      <c r="C101" s="24"/>
      <c r="D101" s="24"/>
      <c r="E101" s="24"/>
    </row>
    <row r="102" spans="1:5" ht="12.75" x14ac:dyDescent="0.2">
      <c r="A102" s="63"/>
      <c r="B102" s="23"/>
      <c r="C102" s="24"/>
      <c r="D102" s="24"/>
      <c r="E102" s="24"/>
    </row>
    <row r="103" spans="1:5" ht="12.75" x14ac:dyDescent="0.2">
      <c r="A103" s="63"/>
      <c r="B103" s="23"/>
      <c r="C103" s="24"/>
      <c r="D103" s="24"/>
      <c r="E103" s="24"/>
    </row>
    <row r="104" spans="1:5" ht="12.75" x14ac:dyDescent="0.2">
      <c r="A104" s="63"/>
      <c r="B104" s="23"/>
      <c r="C104" s="24"/>
      <c r="D104" s="24"/>
      <c r="E104" s="24"/>
    </row>
  </sheetData>
  <mergeCells count="16">
    <mergeCell ref="E6:F6"/>
    <mergeCell ref="A1:D1"/>
    <mergeCell ref="A2:D2"/>
    <mergeCell ref="A3:D3"/>
    <mergeCell ref="A4:F4"/>
    <mergeCell ref="A5:F5"/>
    <mergeCell ref="A29:B29"/>
    <mergeCell ref="A30:B30"/>
    <mergeCell ref="A33:B33"/>
    <mergeCell ref="A34:B34"/>
    <mergeCell ref="A7:F7"/>
    <mergeCell ref="A17:I18"/>
    <mergeCell ref="A22:B22"/>
    <mergeCell ref="A23:B23"/>
    <mergeCell ref="A26:B26"/>
    <mergeCell ref="A27:B27"/>
  </mergeCells>
  <printOptions horizontalCentered="1"/>
  <pageMargins left="0.7" right="0.7" top="0.75" bottom="0.75" header="0.3" footer="0.3"/>
  <pageSetup scale="84" fitToHeight="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96D3B-9144-4F10-B993-94EE7C800448}">
  <dimension ref="A1:E73"/>
  <sheetViews>
    <sheetView zoomScaleNormal="100" workbookViewId="0">
      <selection activeCell="C32" sqref="C32"/>
    </sheetView>
  </sheetViews>
  <sheetFormatPr defaultRowHeight="12.75" x14ac:dyDescent="0.25"/>
  <cols>
    <col min="1" max="1" width="37" style="71" customWidth="1"/>
    <col min="2" max="2" width="8" style="71" customWidth="1"/>
    <col min="3" max="3" width="13.85546875" style="71" customWidth="1"/>
    <col min="4" max="4" width="21" style="71" customWidth="1"/>
    <col min="5" max="5" width="32" style="71" customWidth="1"/>
    <col min="6" max="16384" width="9.140625" style="71"/>
  </cols>
  <sheetData>
    <row r="1" spans="1:5" ht="29.1" customHeight="1" x14ac:dyDescent="0.25">
      <c r="A1" s="66" t="s">
        <v>34</v>
      </c>
      <c r="B1" s="67" t="s">
        <v>35</v>
      </c>
      <c r="C1" s="68" t="s">
        <v>36</v>
      </c>
      <c r="D1" s="69" t="s">
        <v>37</v>
      </c>
      <c r="E1" s="70" t="s">
        <v>38</v>
      </c>
    </row>
    <row r="2" spans="1:5" ht="12" customHeight="1" x14ac:dyDescent="0.25">
      <c r="A2" s="72" t="s">
        <v>39</v>
      </c>
      <c r="B2" s="73">
        <v>83547</v>
      </c>
      <c r="C2" s="74">
        <v>81707.66</v>
      </c>
      <c r="D2" s="72" t="s">
        <v>40</v>
      </c>
      <c r="E2" s="72" t="s">
        <v>41</v>
      </c>
    </row>
    <row r="3" spans="1:5" ht="12" customHeight="1" x14ac:dyDescent="0.25">
      <c r="A3" s="72" t="s">
        <v>42</v>
      </c>
      <c r="B3" s="73">
        <v>10960</v>
      </c>
      <c r="C3" s="74">
        <v>103093.56</v>
      </c>
      <c r="D3" s="72" t="s">
        <v>43</v>
      </c>
      <c r="E3" s="72" t="s">
        <v>43</v>
      </c>
    </row>
    <row r="4" spans="1:5" ht="12" customHeight="1" x14ac:dyDescent="0.25">
      <c r="A4" s="72" t="s">
        <v>44</v>
      </c>
      <c r="B4" s="73">
        <v>84484</v>
      </c>
      <c r="C4" s="74">
        <v>159089.74</v>
      </c>
      <c r="D4" s="72" t="s">
        <v>43</v>
      </c>
      <c r="E4" s="72" t="s">
        <v>43</v>
      </c>
    </row>
    <row r="5" spans="1:5" ht="12" customHeight="1" x14ac:dyDescent="0.25">
      <c r="A5" s="72" t="s">
        <v>45</v>
      </c>
      <c r="B5" s="73">
        <v>87910</v>
      </c>
      <c r="C5" s="74">
        <v>53517.74</v>
      </c>
      <c r="D5" s="72" t="s">
        <v>46</v>
      </c>
      <c r="E5" s="72" t="s">
        <v>40</v>
      </c>
    </row>
    <row r="6" spans="1:5" ht="12" customHeight="1" x14ac:dyDescent="0.25">
      <c r="A6" s="72" t="s">
        <v>47</v>
      </c>
      <c r="B6" s="73">
        <v>13330</v>
      </c>
      <c r="C6" s="74">
        <v>54588.5</v>
      </c>
      <c r="D6" s="72" t="s">
        <v>48</v>
      </c>
      <c r="E6" s="72" t="s">
        <v>49</v>
      </c>
    </row>
    <row r="7" spans="1:5" ht="12" customHeight="1" x14ac:dyDescent="0.25">
      <c r="A7" s="72" t="s">
        <v>50</v>
      </c>
      <c r="B7" s="73">
        <v>88584</v>
      </c>
      <c r="C7" s="74">
        <v>63200</v>
      </c>
      <c r="D7" s="72" t="s">
        <v>51</v>
      </c>
      <c r="E7" s="72" t="s">
        <v>52</v>
      </c>
    </row>
    <row r="8" spans="1:5" ht="12" customHeight="1" x14ac:dyDescent="0.25">
      <c r="A8" s="72" t="s">
        <v>53</v>
      </c>
      <c r="B8" s="73">
        <v>15860</v>
      </c>
      <c r="C8" s="74">
        <v>249155.73</v>
      </c>
      <c r="D8" s="72" t="s">
        <v>54</v>
      </c>
      <c r="E8" s="72" t="s">
        <v>55</v>
      </c>
    </row>
    <row r="9" spans="1:5" ht="12" customHeight="1" x14ac:dyDescent="0.25">
      <c r="A9" s="72" t="s">
        <v>56</v>
      </c>
      <c r="B9" s="73">
        <v>17320</v>
      </c>
      <c r="C9" s="74">
        <v>383994.05</v>
      </c>
      <c r="D9" s="72" t="s">
        <v>57</v>
      </c>
      <c r="E9" s="72" t="s">
        <v>58</v>
      </c>
    </row>
    <row r="10" spans="1:5" ht="12" customHeight="1" x14ac:dyDescent="0.25">
      <c r="A10" s="72" t="s">
        <v>59</v>
      </c>
      <c r="B10" s="73">
        <v>18165</v>
      </c>
      <c r="C10" s="74">
        <v>988059.43</v>
      </c>
      <c r="D10" s="72" t="s">
        <v>60</v>
      </c>
      <c r="E10" s="72" t="s">
        <v>61</v>
      </c>
    </row>
    <row r="11" spans="1:5" ht="12" customHeight="1" x14ac:dyDescent="0.25">
      <c r="A11" s="72" t="s">
        <v>62</v>
      </c>
      <c r="B11" s="73">
        <v>32920</v>
      </c>
      <c r="C11" s="74">
        <v>106111.5</v>
      </c>
      <c r="D11" s="72" t="s">
        <v>63</v>
      </c>
      <c r="E11" s="72" t="s">
        <v>64</v>
      </c>
    </row>
    <row r="12" spans="1:5" ht="12" customHeight="1" x14ac:dyDescent="0.25">
      <c r="A12" s="72" t="s">
        <v>65</v>
      </c>
      <c r="B12" s="73">
        <v>33040</v>
      </c>
      <c r="C12" s="74">
        <v>67696.61</v>
      </c>
      <c r="D12" s="72" t="s">
        <v>40</v>
      </c>
      <c r="E12" s="72" t="s">
        <v>66</v>
      </c>
    </row>
    <row r="13" spans="1:5" ht="12" customHeight="1" x14ac:dyDescent="0.25">
      <c r="A13" s="72" t="s">
        <v>67</v>
      </c>
      <c r="B13" s="73">
        <v>82332</v>
      </c>
      <c r="C13" s="74">
        <v>136915.68</v>
      </c>
      <c r="D13" s="72" t="s">
        <v>43</v>
      </c>
      <c r="E13" s="72" t="s">
        <v>43</v>
      </c>
    </row>
    <row r="14" spans="1:5" ht="12" customHeight="1" x14ac:dyDescent="0.25">
      <c r="A14" s="72" t="s">
        <v>68</v>
      </c>
      <c r="B14" s="73">
        <v>88084</v>
      </c>
      <c r="C14" s="74">
        <v>60573.599999999999</v>
      </c>
      <c r="D14" s="72" t="s">
        <v>40</v>
      </c>
      <c r="E14" s="72" t="s">
        <v>69</v>
      </c>
    </row>
    <row r="15" spans="1:5" ht="12" customHeight="1" x14ac:dyDescent="0.25">
      <c r="A15" s="72" t="s">
        <v>70</v>
      </c>
      <c r="B15" s="73">
        <v>81367</v>
      </c>
      <c r="C15" s="74">
        <v>980028.03</v>
      </c>
      <c r="D15" s="72" t="s">
        <v>71</v>
      </c>
      <c r="E15" s="72" t="s">
        <v>72</v>
      </c>
    </row>
    <row r="16" spans="1:5" ht="12" customHeight="1" x14ac:dyDescent="0.25">
      <c r="A16" s="72" t="s">
        <v>73</v>
      </c>
      <c r="B16" s="73">
        <v>87489</v>
      </c>
      <c r="C16" s="74">
        <v>52245.82</v>
      </c>
      <c r="D16" s="72" t="s">
        <v>74</v>
      </c>
      <c r="E16" s="72" t="s">
        <v>75</v>
      </c>
    </row>
    <row r="17" spans="1:5" ht="12" customHeight="1" x14ac:dyDescent="0.25">
      <c r="A17" s="72" t="s">
        <v>76</v>
      </c>
      <c r="B17" s="73">
        <v>86779</v>
      </c>
      <c r="C17" s="74">
        <v>55234.879999999997</v>
      </c>
      <c r="D17" s="72" t="s">
        <v>77</v>
      </c>
      <c r="E17" s="72" t="s">
        <v>78</v>
      </c>
    </row>
    <row r="18" spans="1:5" ht="12" customHeight="1" x14ac:dyDescent="0.25">
      <c r="A18" s="72" t="s">
        <v>79</v>
      </c>
      <c r="B18" s="73">
        <v>87246</v>
      </c>
      <c r="C18" s="74">
        <v>135663</v>
      </c>
      <c r="D18" s="72" t="s">
        <v>80</v>
      </c>
      <c r="E18" s="72" t="s">
        <v>81</v>
      </c>
    </row>
    <row r="19" spans="1:5" ht="12" customHeight="1" x14ac:dyDescent="0.25">
      <c r="A19" s="72" t="s">
        <v>82</v>
      </c>
      <c r="B19" s="73">
        <v>88662</v>
      </c>
      <c r="C19" s="74">
        <v>90956.92</v>
      </c>
      <c r="D19" s="72" t="s">
        <v>83</v>
      </c>
      <c r="E19" s="72" t="s">
        <v>84</v>
      </c>
    </row>
    <row r="20" spans="1:5" ht="12" customHeight="1" x14ac:dyDescent="0.25">
      <c r="A20" s="72" t="s">
        <v>85</v>
      </c>
      <c r="B20" s="73">
        <v>82491</v>
      </c>
      <c r="C20" s="74">
        <v>118884.84</v>
      </c>
      <c r="D20" s="72" t="s">
        <v>86</v>
      </c>
      <c r="E20" s="72" t="s">
        <v>55</v>
      </c>
    </row>
    <row r="21" spans="1:5" ht="12" customHeight="1" x14ac:dyDescent="0.25">
      <c r="A21" s="72" t="s">
        <v>87</v>
      </c>
      <c r="B21" s="73">
        <v>85464</v>
      </c>
      <c r="C21" s="74">
        <v>50098.75</v>
      </c>
      <c r="D21" s="72" t="s">
        <v>88</v>
      </c>
      <c r="E21" s="72" t="s">
        <v>89</v>
      </c>
    </row>
    <row r="22" spans="1:5" ht="12" customHeight="1" x14ac:dyDescent="0.25">
      <c r="A22" s="72" t="s">
        <v>90</v>
      </c>
      <c r="B22" s="73">
        <v>85932</v>
      </c>
      <c r="C22" s="74">
        <v>66036.990000000005</v>
      </c>
      <c r="D22" s="72" t="s">
        <v>91</v>
      </c>
      <c r="E22" s="72" t="s">
        <v>92</v>
      </c>
    </row>
    <row r="23" spans="1:5" ht="12" customHeight="1" x14ac:dyDescent="0.25">
      <c r="A23" s="72" t="s">
        <v>93</v>
      </c>
      <c r="B23" s="73">
        <v>88315</v>
      </c>
      <c r="C23" s="74">
        <v>54463.15</v>
      </c>
      <c r="D23" s="72" t="s">
        <v>40</v>
      </c>
      <c r="E23" s="72" t="s">
        <v>66</v>
      </c>
    </row>
    <row r="24" spans="1:5" ht="12" customHeight="1" x14ac:dyDescent="0.25">
      <c r="A24" s="72" t="s">
        <v>94</v>
      </c>
      <c r="B24" s="73">
        <v>88648</v>
      </c>
      <c r="C24" s="74">
        <v>300211.20000000001</v>
      </c>
      <c r="D24" s="72" t="s">
        <v>95</v>
      </c>
      <c r="E24" s="72" t="s">
        <v>72</v>
      </c>
    </row>
    <row r="25" spans="1:5" ht="12" customHeight="1" x14ac:dyDescent="0.25">
      <c r="A25" s="72" t="s">
        <v>96</v>
      </c>
      <c r="B25" s="73">
        <v>87401</v>
      </c>
      <c r="C25" s="74">
        <v>554189.04</v>
      </c>
      <c r="D25" s="72" t="s">
        <v>97</v>
      </c>
      <c r="E25" s="72" t="s">
        <v>98</v>
      </c>
    </row>
    <row r="26" spans="1:5" ht="12" customHeight="1" x14ac:dyDescent="0.25">
      <c r="A26" s="72" t="s">
        <v>99</v>
      </c>
      <c r="B26" s="73">
        <v>88574</v>
      </c>
      <c r="C26" s="74">
        <v>135712.73000000001</v>
      </c>
      <c r="D26" s="72" t="s">
        <v>100</v>
      </c>
      <c r="E26" s="72" t="s">
        <v>101</v>
      </c>
    </row>
    <row r="27" spans="1:5" ht="12" customHeight="1" x14ac:dyDescent="0.25">
      <c r="A27" s="72" t="s">
        <v>102</v>
      </c>
      <c r="B27" s="73">
        <v>85264</v>
      </c>
      <c r="C27" s="74">
        <v>209842</v>
      </c>
      <c r="D27" s="72" t="s">
        <v>103</v>
      </c>
      <c r="E27" s="72" t="s">
        <v>104</v>
      </c>
    </row>
    <row r="28" spans="1:5" ht="12" customHeight="1" x14ac:dyDescent="0.25">
      <c r="A28" s="72" t="s">
        <v>105</v>
      </c>
      <c r="B28" s="73">
        <v>87181</v>
      </c>
      <c r="C28" s="74">
        <v>87299</v>
      </c>
      <c r="D28" s="72" t="s">
        <v>106</v>
      </c>
      <c r="E28" s="72" t="s">
        <v>40</v>
      </c>
    </row>
    <row r="29" spans="1:5" ht="12" customHeight="1" x14ac:dyDescent="0.25">
      <c r="A29" s="72" t="s">
        <v>107</v>
      </c>
      <c r="B29" s="73">
        <v>27070</v>
      </c>
      <c r="C29" s="74">
        <v>348123.09</v>
      </c>
      <c r="D29" s="72" t="s">
        <v>43</v>
      </c>
      <c r="E29" s="72" t="s">
        <v>43</v>
      </c>
    </row>
    <row r="30" spans="1:5" ht="12" customHeight="1" x14ac:dyDescent="0.25">
      <c r="A30" s="72" t="s">
        <v>108</v>
      </c>
      <c r="B30" s="73">
        <v>29505</v>
      </c>
      <c r="C30" s="74">
        <v>60276.79</v>
      </c>
      <c r="D30" s="72" t="s">
        <v>109</v>
      </c>
      <c r="E30" s="72" t="s">
        <v>110</v>
      </c>
    </row>
    <row r="31" spans="1:5" ht="12" customHeight="1" x14ac:dyDescent="0.25">
      <c r="A31" s="72" t="s">
        <v>111</v>
      </c>
      <c r="B31" s="73">
        <v>29680</v>
      </c>
      <c r="C31" s="74">
        <v>180901</v>
      </c>
      <c r="D31" s="72" t="s">
        <v>112</v>
      </c>
      <c r="E31" s="72" t="s">
        <v>113</v>
      </c>
    </row>
    <row r="32" spans="1:5" ht="12" customHeight="1" x14ac:dyDescent="0.25">
      <c r="A32" s="72" t="s">
        <v>114</v>
      </c>
      <c r="B32" s="73">
        <v>29920</v>
      </c>
      <c r="C32" s="74">
        <v>430625</v>
      </c>
      <c r="D32" s="72" t="s">
        <v>40</v>
      </c>
      <c r="E32" s="72" t="s">
        <v>115</v>
      </c>
    </row>
    <row r="33" spans="1:5" ht="12" customHeight="1" x14ac:dyDescent="0.25">
      <c r="A33" s="72" t="s">
        <v>116</v>
      </c>
      <c r="B33" s="73">
        <v>31325</v>
      </c>
      <c r="C33" s="74">
        <v>116380.31</v>
      </c>
      <c r="D33" s="72" t="s">
        <v>117</v>
      </c>
      <c r="E33" s="72" t="s">
        <v>118</v>
      </c>
    </row>
    <row r="34" spans="1:5" ht="12" customHeight="1" x14ac:dyDescent="0.25">
      <c r="A34" s="72" t="s">
        <v>119</v>
      </c>
      <c r="B34" s="73">
        <v>87257</v>
      </c>
      <c r="C34" s="74">
        <v>253000</v>
      </c>
      <c r="D34" s="72" t="s">
        <v>120</v>
      </c>
      <c r="E34" s="72" t="s">
        <v>121</v>
      </c>
    </row>
    <row r="35" spans="1:5" ht="12" customHeight="1" x14ac:dyDescent="0.25">
      <c r="A35" s="72" t="s">
        <v>122</v>
      </c>
      <c r="B35" s="73">
        <v>32530</v>
      </c>
      <c r="C35" s="74">
        <v>153315.75</v>
      </c>
      <c r="D35" s="72" t="s">
        <v>43</v>
      </c>
      <c r="E35" s="72" t="s">
        <v>43</v>
      </c>
    </row>
    <row r="36" spans="1:5" ht="12" customHeight="1" x14ac:dyDescent="0.25">
      <c r="A36" s="72" t="s">
        <v>123</v>
      </c>
      <c r="B36" s="73">
        <v>88447</v>
      </c>
      <c r="C36" s="74">
        <v>59555</v>
      </c>
      <c r="D36" s="72" t="s">
        <v>124</v>
      </c>
      <c r="E36" s="72" t="s">
        <v>125</v>
      </c>
    </row>
    <row r="37" spans="1:5" ht="12" customHeight="1" x14ac:dyDescent="0.25">
      <c r="A37" s="72" t="s">
        <v>126</v>
      </c>
      <c r="B37" s="73">
        <v>33610</v>
      </c>
      <c r="C37" s="74">
        <v>191982.44</v>
      </c>
      <c r="D37" s="72" t="s">
        <v>43</v>
      </c>
      <c r="E37" s="72" t="s">
        <v>43</v>
      </c>
    </row>
    <row r="38" spans="1:5" ht="12" customHeight="1" x14ac:dyDescent="0.25">
      <c r="A38" s="72" t="s">
        <v>127</v>
      </c>
      <c r="B38" s="73">
        <v>83848</v>
      </c>
      <c r="C38" s="74">
        <v>298200</v>
      </c>
      <c r="D38" s="72" t="s">
        <v>128</v>
      </c>
      <c r="E38" s="72" t="s">
        <v>129</v>
      </c>
    </row>
    <row r="39" spans="1:5" ht="12" customHeight="1" x14ac:dyDescent="0.25">
      <c r="A39" s="72" t="s">
        <v>130</v>
      </c>
      <c r="B39" s="73">
        <v>35683</v>
      </c>
      <c r="C39" s="74">
        <v>114648.82</v>
      </c>
      <c r="D39" s="72" t="s">
        <v>131</v>
      </c>
      <c r="E39" s="72" t="s">
        <v>132</v>
      </c>
    </row>
    <row r="40" spans="1:5" ht="12" customHeight="1" x14ac:dyDescent="0.25">
      <c r="A40" s="72" t="s">
        <v>133</v>
      </c>
      <c r="B40" s="73">
        <v>87975</v>
      </c>
      <c r="C40" s="74">
        <v>303064.39</v>
      </c>
      <c r="D40" s="72" t="s">
        <v>134</v>
      </c>
      <c r="E40" s="72" t="s">
        <v>135</v>
      </c>
    </row>
    <row r="41" spans="1:5" ht="12" customHeight="1" x14ac:dyDescent="0.25">
      <c r="A41" s="72" t="s">
        <v>136</v>
      </c>
      <c r="B41" s="73">
        <v>83870</v>
      </c>
      <c r="C41" s="74">
        <v>573706.51</v>
      </c>
      <c r="D41" s="72" t="s">
        <v>63</v>
      </c>
      <c r="E41" s="72" t="s">
        <v>64</v>
      </c>
    </row>
    <row r="42" spans="1:5" ht="12" customHeight="1" x14ac:dyDescent="0.25">
      <c r="A42" s="72" t="s">
        <v>137</v>
      </c>
      <c r="B42" s="73">
        <v>86944</v>
      </c>
      <c r="C42" s="74">
        <v>187927.29</v>
      </c>
      <c r="D42" s="72" t="s">
        <v>138</v>
      </c>
      <c r="E42" s="72" t="s">
        <v>139</v>
      </c>
    </row>
    <row r="43" spans="1:5" ht="12" customHeight="1" x14ac:dyDescent="0.25">
      <c r="A43" s="72" t="s">
        <v>140</v>
      </c>
      <c r="B43" s="73">
        <v>88484</v>
      </c>
      <c r="C43" s="74">
        <v>404365.07</v>
      </c>
      <c r="D43" s="72" t="s">
        <v>141</v>
      </c>
      <c r="E43" s="72" t="s">
        <v>142</v>
      </c>
    </row>
    <row r="44" spans="1:5" ht="12" customHeight="1" x14ac:dyDescent="0.25">
      <c r="A44" s="72" t="s">
        <v>143</v>
      </c>
      <c r="B44" s="73">
        <v>39976</v>
      </c>
      <c r="C44" s="74">
        <v>473729.4</v>
      </c>
      <c r="D44" s="72" t="s">
        <v>144</v>
      </c>
      <c r="E44" s="72" t="s">
        <v>145</v>
      </c>
    </row>
    <row r="45" spans="1:5" ht="12" customHeight="1" x14ac:dyDescent="0.25">
      <c r="A45" s="72" t="s">
        <v>146</v>
      </c>
      <c r="B45" s="73">
        <v>82060</v>
      </c>
      <c r="C45" s="74">
        <v>138431.66</v>
      </c>
      <c r="D45" s="72" t="s">
        <v>147</v>
      </c>
      <c r="E45" s="72" t="s">
        <v>148</v>
      </c>
    </row>
    <row r="46" spans="1:5" ht="12" customHeight="1" x14ac:dyDescent="0.25">
      <c r="A46" s="72" t="s">
        <v>149</v>
      </c>
      <c r="B46" s="73">
        <v>87340</v>
      </c>
      <c r="C46" s="74">
        <v>102013.93</v>
      </c>
      <c r="D46" s="72" t="s">
        <v>150</v>
      </c>
      <c r="E46" s="72" t="s">
        <v>78</v>
      </c>
    </row>
    <row r="47" spans="1:5" ht="12" customHeight="1" x14ac:dyDescent="0.25">
      <c r="A47" s="72" t="s">
        <v>151</v>
      </c>
      <c r="B47" s="73">
        <v>86264</v>
      </c>
      <c r="C47" s="74">
        <v>53000</v>
      </c>
      <c r="D47" s="72" t="s">
        <v>134</v>
      </c>
      <c r="E47" s="72" t="s">
        <v>152</v>
      </c>
    </row>
    <row r="48" spans="1:5" ht="12" customHeight="1" x14ac:dyDescent="0.25">
      <c r="A48" s="72" t="s">
        <v>153</v>
      </c>
      <c r="B48" s="73">
        <v>88594</v>
      </c>
      <c r="C48" s="74">
        <v>374009.38</v>
      </c>
      <c r="D48" s="72" t="s">
        <v>154</v>
      </c>
      <c r="E48" s="72" t="s">
        <v>40</v>
      </c>
    </row>
    <row r="49" spans="1:5" ht="12" customHeight="1" x14ac:dyDescent="0.25">
      <c r="A49" s="72" t="s">
        <v>155</v>
      </c>
      <c r="B49" s="73">
        <v>43683</v>
      </c>
      <c r="C49" s="74">
        <v>78047.759999999995</v>
      </c>
      <c r="D49" s="72" t="s">
        <v>63</v>
      </c>
      <c r="E49" s="72" t="s">
        <v>64</v>
      </c>
    </row>
    <row r="50" spans="1:5" ht="29.1" customHeight="1" x14ac:dyDescent="0.25">
      <c r="A50" s="66" t="s">
        <v>34</v>
      </c>
      <c r="B50" s="67" t="s">
        <v>35</v>
      </c>
      <c r="C50" s="68" t="s">
        <v>36</v>
      </c>
      <c r="D50" s="69" t="s">
        <v>37</v>
      </c>
      <c r="E50" s="70" t="s">
        <v>38</v>
      </c>
    </row>
    <row r="51" spans="1:5" ht="12" customHeight="1" x14ac:dyDescent="0.25">
      <c r="A51" s="72" t="s">
        <v>156</v>
      </c>
      <c r="B51" s="73">
        <v>45610</v>
      </c>
      <c r="C51" s="74">
        <v>123443.44</v>
      </c>
      <c r="D51" s="72" t="s">
        <v>43</v>
      </c>
      <c r="E51" s="72" t="s">
        <v>43</v>
      </c>
    </row>
    <row r="52" spans="1:5" ht="12" customHeight="1" x14ac:dyDescent="0.25">
      <c r="A52" s="72" t="s">
        <v>157</v>
      </c>
      <c r="B52" s="73">
        <v>87278</v>
      </c>
      <c r="C52" s="74">
        <v>117461.82</v>
      </c>
      <c r="D52" s="72" t="s">
        <v>158</v>
      </c>
      <c r="E52" s="72" t="s">
        <v>159</v>
      </c>
    </row>
    <row r="53" spans="1:5" ht="12" customHeight="1" x14ac:dyDescent="0.25">
      <c r="A53" s="72" t="s">
        <v>160</v>
      </c>
      <c r="B53" s="73">
        <v>86862</v>
      </c>
      <c r="C53" s="74">
        <v>77544.72</v>
      </c>
      <c r="D53" s="72" t="s">
        <v>161</v>
      </c>
      <c r="E53" s="72" t="s">
        <v>162</v>
      </c>
    </row>
    <row r="54" spans="1:5" ht="12" customHeight="1" x14ac:dyDescent="0.25">
      <c r="A54" s="72" t="s">
        <v>163</v>
      </c>
      <c r="B54" s="73">
        <v>60818</v>
      </c>
      <c r="C54" s="74">
        <v>333799.15999999997</v>
      </c>
      <c r="D54" s="72" t="s">
        <v>164</v>
      </c>
      <c r="E54" s="72" t="s">
        <v>164</v>
      </c>
    </row>
    <row r="55" spans="1:5" ht="12" customHeight="1" x14ac:dyDescent="0.25">
      <c r="A55" s="72" t="s">
        <v>165</v>
      </c>
      <c r="B55" s="73">
        <v>47923</v>
      </c>
      <c r="C55" s="74">
        <v>287330.90999999997</v>
      </c>
      <c r="D55" s="72" t="s">
        <v>166</v>
      </c>
      <c r="E55" s="72" t="s">
        <v>167</v>
      </c>
    </row>
    <row r="56" spans="1:5" ht="12" customHeight="1" x14ac:dyDescent="0.25">
      <c r="A56" s="72" t="s">
        <v>168</v>
      </c>
      <c r="B56" s="73">
        <v>52120</v>
      </c>
      <c r="C56" s="74">
        <v>446941.68</v>
      </c>
      <c r="D56" s="72" t="s">
        <v>43</v>
      </c>
      <c r="E56" s="72" t="s">
        <v>43</v>
      </c>
    </row>
    <row r="57" spans="1:5" ht="12" customHeight="1" x14ac:dyDescent="0.25">
      <c r="A57" s="72" t="s">
        <v>169</v>
      </c>
      <c r="B57" s="73">
        <v>52199</v>
      </c>
      <c r="C57" s="74">
        <v>137793.70000000001</v>
      </c>
      <c r="D57" s="72" t="s">
        <v>60</v>
      </c>
      <c r="E57" s="72" t="s">
        <v>162</v>
      </c>
    </row>
    <row r="58" spans="1:5" ht="12" customHeight="1" x14ac:dyDescent="0.25">
      <c r="A58" s="72" t="s">
        <v>170</v>
      </c>
      <c r="B58" s="73">
        <v>84623</v>
      </c>
      <c r="C58" s="74">
        <v>86176.5</v>
      </c>
      <c r="D58" s="72" t="s">
        <v>171</v>
      </c>
      <c r="E58" s="72" t="s">
        <v>152</v>
      </c>
    </row>
    <row r="59" spans="1:5" ht="12" customHeight="1" x14ac:dyDescent="0.25">
      <c r="A59" s="72" t="s">
        <v>172</v>
      </c>
      <c r="B59" s="73">
        <v>83777</v>
      </c>
      <c r="C59" s="74">
        <v>265928.5</v>
      </c>
      <c r="D59" s="72" t="s">
        <v>43</v>
      </c>
      <c r="E59" s="72" t="s">
        <v>43</v>
      </c>
    </row>
    <row r="60" spans="1:5" ht="12" customHeight="1" x14ac:dyDescent="0.25">
      <c r="A60" s="72" t="s">
        <v>173</v>
      </c>
      <c r="B60" s="73">
        <v>53950</v>
      </c>
      <c r="C60" s="74">
        <v>80328.38</v>
      </c>
      <c r="D60" s="72" t="s">
        <v>43</v>
      </c>
      <c r="E60" s="72" t="s">
        <v>43</v>
      </c>
    </row>
    <row r="61" spans="1:5" ht="12" customHeight="1" x14ac:dyDescent="0.25">
      <c r="A61" s="72" t="s">
        <v>174</v>
      </c>
      <c r="B61" s="73">
        <v>86200</v>
      </c>
      <c r="C61" s="74">
        <v>128808.98</v>
      </c>
      <c r="D61" s="72" t="s">
        <v>43</v>
      </c>
      <c r="E61" s="72" t="s">
        <v>43</v>
      </c>
    </row>
    <row r="62" spans="1:5" ht="12" customHeight="1" x14ac:dyDescent="0.25">
      <c r="A62" s="72" t="s">
        <v>175</v>
      </c>
      <c r="B62" s="73">
        <v>58844</v>
      </c>
      <c r="C62" s="74">
        <v>113099.08</v>
      </c>
      <c r="D62" s="72" t="s">
        <v>176</v>
      </c>
      <c r="E62" s="72" t="s">
        <v>78</v>
      </c>
    </row>
    <row r="63" spans="1:5" ht="12" customHeight="1" x14ac:dyDescent="0.25">
      <c r="A63" s="72" t="s">
        <v>177</v>
      </c>
      <c r="B63" s="73">
        <v>81820</v>
      </c>
      <c r="C63" s="74">
        <v>144163.4</v>
      </c>
      <c r="D63" s="72" t="s">
        <v>176</v>
      </c>
      <c r="E63" s="72" t="s">
        <v>78</v>
      </c>
    </row>
    <row r="64" spans="1:5" ht="12" customHeight="1" x14ac:dyDescent="0.25">
      <c r="A64" s="72" t="s">
        <v>178</v>
      </c>
      <c r="B64" s="73">
        <v>87848</v>
      </c>
      <c r="C64" s="74">
        <v>116059.96</v>
      </c>
      <c r="D64" s="72" t="s">
        <v>179</v>
      </c>
      <c r="E64" s="72" t="s">
        <v>180</v>
      </c>
    </row>
    <row r="65" spans="1:5" ht="12" customHeight="1" x14ac:dyDescent="0.25">
      <c r="A65" s="72" t="s">
        <v>181</v>
      </c>
      <c r="B65" s="73">
        <v>86537</v>
      </c>
      <c r="C65" s="74">
        <v>75256.25</v>
      </c>
      <c r="D65" s="72" t="s">
        <v>40</v>
      </c>
      <c r="E65" s="72" t="s">
        <v>182</v>
      </c>
    </row>
    <row r="66" spans="1:5" ht="12" customHeight="1" x14ac:dyDescent="0.25">
      <c r="A66" s="72" t="s">
        <v>183</v>
      </c>
      <c r="B66" s="73">
        <v>39630</v>
      </c>
      <c r="C66" s="74">
        <v>120425.99</v>
      </c>
      <c r="D66" s="72" t="s">
        <v>176</v>
      </c>
      <c r="E66" s="72" t="s">
        <v>184</v>
      </c>
    </row>
    <row r="67" spans="1:5" ht="12" customHeight="1" x14ac:dyDescent="0.25">
      <c r="A67" s="72" t="s">
        <v>185</v>
      </c>
      <c r="B67" s="73">
        <v>87696</v>
      </c>
      <c r="C67" s="74">
        <v>181029.24</v>
      </c>
      <c r="D67" s="72" t="s">
        <v>164</v>
      </c>
      <c r="E67" s="72" t="s">
        <v>184</v>
      </c>
    </row>
    <row r="68" spans="1:5" ht="12" customHeight="1" x14ac:dyDescent="0.25">
      <c r="A68" s="72" t="s">
        <v>186</v>
      </c>
      <c r="B68" s="73">
        <v>61927</v>
      </c>
      <c r="C68" s="74">
        <v>179958.44</v>
      </c>
      <c r="D68" s="72" t="s">
        <v>187</v>
      </c>
      <c r="E68" s="72" t="s">
        <v>188</v>
      </c>
    </row>
    <row r="69" spans="1:5" ht="12" customHeight="1" x14ac:dyDescent="0.25">
      <c r="A69" s="72" t="s">
        <v>189</v>
      </c>
      <c r="B69" s="73">
        <v>88087</v>
      </c>
      <c r="C69" s="74">
        <v>977689.08</v>
      </c>
      <c r="D69" s="72" t="s">
        <v>190</v>
      </c>
      <c r="E69" s="72" t="s">
        <v>191</v>
      </c>
    </row>
    <row r="70" spans="1:5" ht="12" customHeight="1" x14ac:dyDescent="0.25">
      <c r="A70" s="72" t="s">
        <v>192</v>
      </c>
      <c r="B70" s="73">
        <v>88303</v>
      </c>
      <c r="C70" s="74">
        <v>339461.16</v>
      </c>
      <c r="D70" s="72" t="s">
        <v>40</v>
      </c>
      <c r="E70" s="72" t="s">
        <v>193</v>
      </c>
    </row>
    <row r="71" spans="1:5" ht="12" customHeight="1" x14ac:dyDescent="0.25">
      <c r="A71" s="72" t="s">
        <v>194</v>
      </c>
      <c r="B71" s="73">
        <v>85561</v>
      </c>
      <c r="C71" s="74">
        <v>54306</v>
      </c>
      <c r="D71" s="72" t="s">
        <v>195</v>
      </c>
      <c r="E71" s="72" t="s">
        <v>196</v>
      </c>
    </row>
    <row r="72" spans="1:5" ht="12" customHeight="1" x14ac:dyDescent="0.25">
      <c r="A72" s="72" t="s">
        <v>197</v>
      </c>
      <c r="B72" s="73">
        <v>64735</v>
      </c>
      <c r="C72" s="74">
        <v>59375</v>
      </c>
      <c r="D72" s="72" t="s">
        <v>198</v>
      </c>
      <c r="E72" s="72" t="s">
        <v>199</v>
      </c>
    </row>
    <row r="73" spans="1:5" ht="12" customHeight="1" x14ac:dyDescent="0.25">
      <c r="A73" s="72" t="s">
        <v>200</v>
      </c>
      <c r="B73" s="73">
        <v>64845</v>
      </c>
      <c r="C73" s="74">
        <v>56018.48</v>
      </c>
      <c r="D73" s="72" t="s">
        <v>63</v>
      </c>
      <c r="E73" s="72" t="s">
        <v>64</v>
      </c>
    </row>
  </sheetData>
  <pageMargins left="0.7" right="0.7" top="1" bottom="0.75" header="0.3" footer="0.3"/>
  <pageSetup scale="80" orientation="portrait" r:id="rId1"/>
  <headerFooter>
    <oddHeader xml:space="preserve">&amp;L&amp;"-,Bold"&amp;9Harris County Department of Education   
Vendors with total aggregate payments of $50,000 or more in Fiscal Year 21   
as of July 31, 2021   
</oddHeader>
  </headerFooter>
  <rowBreaks count="1" manualBreakCount="1"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408474-B2F4-4026-967A-123FB93F800F}">
  <sheetPr>
    <pageSetUpPr fitToPage="1"/>
  </sheetPr>
  <dimension ref="A1:R61"/>
  <sheetViews>
    <sheetView zoomScaleNormal="100" workbookViewId="0">
      <selection activeCell="E55" sqref="E55"/>
    </sheetView>
  </sheetViews>
  <sheetFormatPr defaultColWidth="9.140625" defaultRowHeight="12.75" x14ac:dyDescent="0.25"/>
  <cols>
    <col min="1" max="1" width="9.28515625" style="78" customWidth="1"/>
    <col min="2" max="2" width="9.28515625" style="76" customWidth="1"/>
    <col min="3" max="3" width="35" style="76" customWidth="1"/>
    <col min="4" max="4" width="8.28515625" style="76" customWidth="1"/>
    <col min="5" max="5" width="9.28515625" style="79" customWidth="1"/>
    <col min="6" max="17" width="8.140625" style="76" customWidth="1"/>
    <col min="18" max="18" width="29" style="76" customWidth="1"/>
    <col min="19" max="19" width="28" style="76" customWidth="1"/>
    <col min="20" max="20" width="14.85546875" style="76" customWidth="1"/>
    <col min="21" max="16384" width="9.140625" style="76"/>
  </cols>
  <sheetData>
    <row r="1" spans="1:18" x14ac:dyDescent="0.2">
      <c r="A1" s="173" t="s">
        <v>1</v>
      </c>
      <c r="B1" s="173"/>
      <c r="C1" s="173"/>
      <c r="D1" s="173"/>
      <c r="E1" s="173"/>
      <c r="F1" s="173"/>
      <c r="G1" s="75"/>
      <c r="H1" s="75"/>
      <c r="I1" s="75"/>
      <c r="J1" s="75"/>
      <c r="K1" s="75"/>
      <c r="L1" s="75"/>
      <c r="M1" s="75"/>
      <c r="N1" s="75"/>
      <c r="R1" s="77"/>
    </row>
    <row r="2" spans="1:18" x14ac:dyDescent="0.25">
      <c r="A2" s="174" t="s">
        <v>2697</v>
      </c>
      <c r="B2" s="174"/>
      <c r="C2" s="174"/>
      <c r="D2" s="174"/>
      <c r="E2" s="174"/>
      <c r="F2" s="174"/>
      <c r="G2" s="75"/>
      <c r="H2" s="75"/>
      <c r="I2" s="75"/>
      <c r="J2" s="75"/>
      <c r="K2" s="75"/>
      <c r="L2" s="75"/>
      <c r="M2" s="75"/>
      <c r="N2" s="75"/>
    </row>
    <row r="3" spans="1:18" x14ac:dyDescent="0.2">
      <c r="A3" s="175" t="s">
        <v>201</v>
      </c>
      <c r="B3" s="175"/>
      <c r="C3" s="175"/>
      <c r="D3" s="175"/>
      <c r="E3" s="175"/>
      <c r="F3" s="175"/>
    </row>
    <row r="4" spans="1:18" x14ac:dyDescent="0.25">
      <c r="C4" s="78"/>
    </row>
    <row r="5" spans="1:18" x14ac:dyDescent="0.25">
      <c r="C5" s="75" t="s">
        <v>202</v>
      </c>
      <c r="E5" s="80">
        <v>91</v>
      </c>
    </row>
    <row r="6" spans="1:18" x14ac:dyDescent="0.25">
      <c r="C6" s="75" t="s">
        <v>203</v>
      </c>
      <c r="E6" s="80">
        <v>0</v>
      </c>
    </row>
    <row r="7" spans="1:18" x14ac:dyDescent="0.25">
      <c r="C7" s="75" t="s">
        <v>204</v>
      </c>
      <c r="E7" s="81">
        <v>0</v>
      </c>
    </row>
    <row r="8" spans="1:18" ht="13.5" thickBot="1" x14ac:dyDescent="0.3">
      <c r="A8" s="82"/>
      <c r="B8" s="83"/>
      <c r="C8" s="84"/>
      <c r="D8" s="85" t="s">
        <v>205</v>
      </c>
      <c r="E8" s="86">
        <f>E5+E6-E7</f>
        <v>91</v>
      </c>
      <c r="F8" s="85"/>
    </row>
    <row r="9" spans="1:18" x14ac:dyDescent="0.25">
      <c r="A9" s="176" t="s">
        <v>206</v>
      </c>
      <c r="B9" s="176"/>
      <c r="C9" s="176"/>
      <c r="D9" s="176"/>
      <c r="E9" s="176"/>
      <c r="F9" s="176"/>
    </row>
    <row r="10" spans="1:18" ht="38.25" x14ac:dyDescent="0.25">
      <c r="A10" s="87" t="s">
        <v>207</v>
      </c>
      <c r="C10" s="75"/>
      <c r="D10" s="75"/>
      <c r="E10" s="88"/>
      <c r="F10" s="75"/>
    </row>
    <row r="11" spans="1:18" x14ac:dyDescent="0.2">
      <c r="A11" s="177" t="s">
        <v>208</v>
      </c>
      <c r="B11" s="177"/>
      <c r="C11" s="177"/>
      <c r="D11" s="177"/>
      <c r="E11" s="177"/>
      <c r="F11" s="177"/>
      <c r="G11" s="89"/>
      <c r="H11" s="89"/>
      <c r="J11" s="75"/>
      <c r="K11" s="75"/>
      <c r="L11" s="75"/>
      <c r="M11" s="75"/>
      <c r="N11" s="75"/>
      <c r="O11" s="75"/>
      <c r="P11" s="75"/>
    </row>
    <row r="12" spans="1:18" x14ac:dyDescent="0.25">
      <c r="A12" s="90">
        <v>201</v>
      </c>
      <c r="B12" s="75" t="s">
        <v>209</v>
      </c>
      <c r="E12" s="80">
        <v>3</v>
      </c>
      <c r="J12" s="91"/>
      <c r="K12" s="91"/>
      <c r="L12" s="91"/>
      <c r="M12" s="91"/>
      <c r="N12" s="91"/>
      <c r="O12" s="91"/>
      <c r="P12" s="91"/>
    </row>
    <row r="13" spans="1:18" x14ac:dyDescent="0.25">
      <c r="A13" s="92">
        <v>50</v>
      </c>
      <c r="B13" s="75" t="s">
        <v>210</v>
      </c>
      <c r="E13" s="80">
        <v>1</v>
      </c>
      <c r="I13" s="91"/>
      <c r="J13" s="91"/>
      <c r="K13" s="91"/>
      <c r="L13" s="91"/>
      <c r="M13" s="91"/>
      <c r="N13" s="91"/>
      <c r="O13" s="91"/>
      <c r="P13" s="91"/>
    </row>
    <row r="14" spans="1:18" x14ac:dyDescent="0.25">
      <c r="A14" s="90">
        <v>925</v>
      </c>
      <c r="B14" s="75" t="s">
        <v>211</v>
      </c>
      <c r="D14" s="93"/>
      <c r="E14" s="80">
        <v>2</v>
      </c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pans="1:18" x14ac:dyDescent="0.25">
      <c r="A15" s="90">
        <v>922</v>
      </c>
      <c r="B15" s="75" t="s">
        <v>212</v>
      </c>
      <c r="D15" s="94"/>
      <c r="E15" s="80">
        <v>3</v>
      </c>
      <c r="F15" s="75"/>
      <c r="G15" s="75"/>
      <c r="H15" s="75"/>
      <c r="I15" s="75"/>
      <c r="J15" s="75"/>
      <c r="K15" s="75"/>
      <c r="L15" s="75"/>
      <c r="M15" s="75"/>
      <c r="N15" s="75"/>
      <c r="O15" s="75"/>
    </row>
    <row r="16" spans="1:18" x14ac:dyDescent="0.25">
      <c r="A16" s="90">
        <v>901</v>
      </c>
      <c r="B16" s="75" t="s">
        <v>213</v>
      </c>
      <c r="D16" s="93"/>
      <c r="E16" s="80">
        <v>5</v>
      </c>
      <c r="F16" s="75"/>
      <c r="G16" s="75"/>
      <c r="H16" s="75"/>
      <c r="I16" s="75"/>
      <c r="J16" s="75"/>
      <c r="K16" s="75"/>
      <c r="L16" s="75"/>
      <c r="M16" s="75"/>
      <c r="N16" s="75"/>
      <c r="O16" s="75"/>
    </row>
    <row r="17" spans="1:15" x14ac:dyDescent="0.25">
      <c r="A17" s="92">
        <v>30</v>
      </c>
      <c r="B17" s="75" t="s">
        <v>214</v>
      </c>
      <c r="D17" s="93"/>
      <c r="E17" s="80">
        <v>2</v>
      </c>
      <c r="F17" s="75"/>
      <c r="G17" s="75"/>
      <c r="H17" s="75"/>
      <c r="I17" s="75"/>
      <c r="J17" s="75"/>
      <c r="K17" s="75"/>
      <c r="L17" s="75"/>
      <c r="M17" s="75"/>
      <c r="N17" s="75"/>
      <c r="O17" s="75"/>
    </row>
    <row r="18" spans="1:15" x14ac:dyDescent="0.25">
      <c r="A18" s="92">
        <v>92</v>
      </c>
      <c r="B18" s="75" t="s">
        <v>215</v>
      </c>
      <c r="D18" s="93"/>
      <c r="E18" s="80">
        <v>3</v>
      </c>
      <c r="F18" s="75"/>
      <c r="G18" s="75"/>
      <c r="H18" s="75"/>
      <c r="I18" s="75"/>
      <c r="J18" s="75"/>
      <c r="K18" s="75"/>
      <c r="L18" s="75"/>
      <c r="M18" s="75"/>
      <c r="N18" s="75"/>
      <c r="O18" s="75"/>
    </row>
    <row r="19" spans="1:15" x14ac:dyDescent="0.25">
      <c r="A19" s="90">
        <v>924</v>
      </c>
      <c r="B19" s="75" t="s">
        <v>216</v>
      </c>
      <c r="D19" s="94"/>
      <c r="E19" s="80">
        <v>2</v>
      </c>
      <c r="F19" s="75"/>
      <c r="G19" s="75"/>
      <c r="H19" s="75"/>
      <c r="I19" s="75"/>
      <c r="J19" s="75"/>
      <c r="K19" s="75"/>
      <c r="L19" s="75"/>
      <c r="M19" s="75"/>
      <c r="N19" s="75"/>
      <c r="O19" s="75"/>
    </row>
    <row r="20" spans="1:15" x14ac:dyDescent="0.25">
      <c r="A20" s="90">
        <v>923</v>
      </c>
      <c r="B20" s="75" t="s">
        <v>217</v>
      </c>
      <c r="D20" s="94"/>
      <c r="E20" s="80">
        <v>1</v>
      </c>
      <c r="F20" s="75"/>
      <c r="G20" s="75"/>
      <c r="H20" s="75"/>
      <c r="I20" s="75"/>
      <c r="J20" s="75"/>
      <c r="K20" s="75"/>
      <c r="L20" s="75"/>
      <c r="M20" s="75"/>
      <c r="N20" s="75"/>
      <c r="O20" s="75"/>
    </row>
    <row r="21" spans="1:15" x14ac:dyDescent="0.25">
      <c r="A21" s="92">
        <v>14</v>
      </c>
      <c r="B21" s="75" t="s">
        <v>218</v>
      </c>
      <c r="D21" s="93"/>
      <c r="E21" s="80">
        <v>1</v>
      </c>
      <c r="F21" s="75"/>
      <c r="G21" s="75"/>
      <c r="H21" s="75"/>
      <c r="I21" s="75"/>
      <c r="J21" s="75"/>
      <c r="K21" s="75"/>
      <c r="L21" s="75"/>
      <c r="M21" s="75"/>
      <c r="N21" s="75"/>
      <c r="O21" s="75"/>
    </row>
    <row r="22" spans="1:15" x14ac:dyDescent="0.25">
      <c r="A22" s="92">
        <v>5</v>
      </c>
      <c r="B22" s="75" t="s">
        <v>219</v>
      </c>
      <c r="D22" s="93"/>
      <c r="E22" s="80">
        <v>4</v>
      </c>
      <c r="F22" s="75"/>
      <c r="G22" s="75"/>
      <c r="H22" s="75"/>
      <c r="I22" s="75"/>
      <c r="J22" s="75"/>
      <c r="K22" s="75"/>
      <c r="L22" s="75"/>
      <c r="M22" s="75"/>
      <c r="N22" s="75"/>
      <c r="O22" s="75"/>
    </row>
    <row r="23" spans="1:15" x14ac:dyDescent="0.25">
      <c r="D23" s="94"/>
      <c r="F23" s="75"/>
      <c r="G23" s="75"/>
      <c r="H23" s="75"/>
      <c r="I23" s="75"/>
      <c r="J23" s="75"/>
      <c r="K23" s="75"/>
      <c r="L23" s="75"/>
      <c r="M23" s="75"/>
      <c r="N23" s="75"/>
      <c r="O23" s="75"/>
    </row>
    <row r="24" spans="1:15" x14ac:dyDescent="0.25">
      <c r="B24" s="95" t="s">
        <v>220</v>
      </c>
      <c r="F24" s="75"/>
      <c r="G24" s="75"/>
      <c r="H24" s="75"/>
      <c r="I24" s="75"/>
      <c r="J24" s="75"/>
      <c r="K24" s="75"/>
      <c r="L24" s="75"/>
      <c r="M24" s="75"/>
      <c r="N24" s="75"/>
      <c r="O24" s="75"/>
    </row>
    <row r="25" spans="1:15" x14ac:dyDescent="0.25">
      <c r="A25" s="92">
        <v>11</v>
      </c>
      <c r="B25" s="75" t="s">
        <v>221</v>
      </c>
      <c r="C25" s="75"/>
      <c r="E25" s="80">
        <v>2</v>
      </c>
      <c r="F25" s="75"/>
      <c r="G25" s="75"/>
      <c r="H25" s="75"/>
      <c r="I25" s="75"/>
      <c r="J25" s="75"/>
      <c r="K25" s="75"/>
      <c r="L25" s="75"/>
      <c r="M25" s="75"/>
      <c r="N25" s="75"/>
      <c r="O25" s="75"/>
    </row>
    <row r="26" spans="1:15" x14ac:dyDescent="0.25">
      <c r="A26" s="92">
        <v>12</v>
      </c>
      <c r="B26" s="75" t="s">
        <v>222</v>
      </c>
      <c r="E26" s="80">
        <v>2</v>
      </c>
    </row>
    <row r="27" spans="1:15" x14ac:dyDescent="0.25">
      <c r="A27" s="92">
        <v>94</v>
      </c>
      <c r="B27" s="75" t="s">
        <v>223</v>
      </c>
      <c r="E27" s="80">
        <v>1</v>
      </c>
    </row>
    <row r="28" spans="1:15" x14ac:dyDescent="0.25">
      <c r="B28" s="75" t="s">
        <v>224</v>
      </c>
      <c r="E28" s="80">
        <v>1</v>
      </c>
    </row>
    <row r="29" spans="1:15" x14ac:dyDescent="0.25">
      <c r="A29" s="92">
        <v>1</v>
      </c>
      <c r="B29" s="75" t="s">
        <v>225</v>
      </c>
      <c r="E29" s="80">
        <v>1</v>
      </c>
    </row>
    <row r="30" spans="1:15" x14ac:dyDescent="0.25">
      <c r="B30" s="75" t="s">
        <v>226</v>
      </c>
      <c r="E30" s="80">
        <v>0</v>
      </c>
    </row>
    <row r="32" spans="1:15" x14ac:dyDescent="0.25">
      <c r="B32" s="95" t="s">
        <v>227</v>
      </c>
      <c r="C32" s="95"/>
      <c r="D32" s="95"/>
      <c r="E32" s="96"/>
      <c r="F32" s="95"/>
      <c r="G32" s="95"/>
      <c r="H32" s="95"/>
      <c r="I32" s="95"/>
    </row>
    <row r="33" spans="1:13" x14ac:dyDescent="0.25">
      <c r="A33" s="90">
        <v>799</v>
      </c>
      <c r="B33" s="75" t="s">
        <v>228</v>
      </c>
      <c r="C33" s="75"/>
      <c r="D33" s="75"/>
      <c r="E33" s="80">
        <v>20</v>
      </c>
      <c r="F33" s="75"/>
      <c r="G33" s="75"/>
      <c r="H33" s="75"/>
      <c r="I33" s="75"/>
    </row>
    <row r="34" spans="1:13" x14ac:dyDescent="0.25">
      <c r="A34" s="92">
        <v>89</v>
      </c>
      <c r="B34" s="75" t="s">
        <v>229</v>
      </c>
      <c r="C34" s="75"/>
      <c r="D34" s="75"/>
      <c r="E34" s="80">
        <v>10</v>
      </c>
      <c r="F34" s="75"/>
      <c r="G34" s="75"/>
      <c r="H34" s="75"/>
      <c r="I34" s="75"/>
    </row>
    <row r="35" spans="1:13" x14ac:dyDescent="0.25">
      <c r="A35" s="90">
        <v>955</v>
      </c>
      <c r="B35" s="75" t="s">
        <v>230</v>
      </c>
      <c r="C35" s="75"/>
      <c r="D35" s="75"/>
      <c r="E35" s="80">
        <v>1</v>
      </c>
      <c r="F35" s="75"/>
      <c r="G35" s="75"/>
      <c r="H35" s="75"/>
      <c r="I35" s="75"/>
    </row>
    <row r="37" spans="1:13" x14ac:dyDescent="0.25">
      <c r="B37" s="95" t="s">
        <v>231</v>
      </c>
    </row>
    <row r="38" spans="1:13" x14ac:dyDescent="0.25">
      <c r="B38" s="75" t="s">
        <v>232</v>
      </c>
      <c r="E38" s="80">
        <v>4</v>
      </c>
    </row>
    <row r="39" spans="1:13" x14ac:dyDescent="0.25">
      <c r="A39" s="90">
        <v>304</v>
      </c>
      <c r="B39" s="75" t="s">
        <v>233</v>
      </c>
      <c r="C39" s="93"/>
      <c r="E39" s="80">
        <v>1</v>
      </c>
    </row>
    <row r="40" spans="1:13" x14ac:dyDescent="0.25">
      <c r="A40" s="90">
        <v>303</v>
      </c>
      <c r="B40" s="75" t="s">
        <v>234</v>
      </c>
      <c r="C40" s="93"/>
      <c r="E40" s="80">
        <v>1</v>
      </c>
    </row>
    <row r="41" spans="1:13" x14ac:dyDescent="0.25">
      <c r="A41" s="90">
        <v>302</v>
      </c>
      <c r="B41" s="75" t="s">
        <v>235</v>
      </c>
      <c r="C41" s="93"/>
      <c r="E41" s="80">
        <v>1</v>
      </c>
    </row>
    <row r="42" spans="1:13" x14ac:dyDescent="0.25">
      <c r="A42" s="90">
        <v>307</v>
      </c>
      <c r="B42" s="75" t="s">
        <v>236</v>
      </c>
      <c r="C42" s="95"/>
      <c r="D42" s="95"/>
      <c r="E42" s="80">
        <v>1</v>
      </c>
      <c r="F42" s="95"/>
      <c r="G42" s="95"/>
      <c r="H42" s="95"/>
      <c r="I42" s="95"/>
      <c r="J42" s="95"/>
      <c r="K42" s="95"/>
      <c r="L42" s="95"/>
      <c r="M42" s="95"/>
    </row>
    <row r="43" spans="1:13" x14ac:dyDescent="0.25">
      <c r="A43" s="90"/>
      <c r="B43" s="75" t="s">
        <v>237</v>
      </c>
      <c r="C43" s="95"/>
      <c r="D43" s="95"/>
      <c r="E43" s="80">
        <v>1</v>
      </c>
      <c r="F43" s="95"/>
      <c r="G43" s="95"/>
      <c r="H43" s="95"/>
      <c r="I43" s="95"/>
      <c r="J43" s="95"/>
      <c r="K43" s="95"/>
      <c r="L43" s="95"/>
      <c r="M43" s="95"/>
    </row>
    <row r="44" spans="1:13" x14ac:dyDescent="0.25">
      <c r="C44" s="75"/>
      <c r="D44" s="75"/>
      <c r="E44" s="88"/>
      <c r="F44" s="75"/>
      <c r="G44" s="75"/>
      <c r="H44" s="75"/>
      <c r="I44" s="75"/>
      <c r="J44" s="75"/>
      <c r="K44" s="75"/>
      <c r="L44" s="75"/>
      <c r="M44" s="75"/>
    </row>
    <row r="45" spans="1:13" x14ac:dyDescent="0.25">
      <c r="B45" s="95" t="s">
        <v>238</v>
      </c>
      <c r="C45" s="95"/>
      <c r="D45" s="95"/>
      <c r="E45" s="96"/>
      <c r="F45" s="95"/>
      <c r="G45" s="95"/>
    </row>
    <row r="46" spans="1:13" x14ac:dyDescent="0.25">
      <c r="A46" s="97">
        <v>950</v>
      </c>
      <c r="B46" s="75" t="s">
        <v>239</v>
      </c>
      <c r="C46" s="75"/>
      <c r="D46" s="75"/>
      <c r="E46" s="88">
        <v>0</v>
      </c>
      <c r="F46" s="75"/>
      <c r="G46" s="75"/>
    </row>
    <row r="48" spans="1:13" x14ac:dyDescent="0.25">
      <c r="B48" s="95" t="s">
        <v>240</v>
      </c>
      <c r="C48" s="95"/>
      <c r="D48" s="95"/>
      <c r="E48" s="96"/>
      <c r="F48" s="95"/>
      <c r="G48" s="95"/>
      <c r="H48" s="95"/>
      <c r="I48" s="95"/>
      <c r="J48" s="95"/>
      <c r="K48" s="95"/>
    </row>
    <row r="49" spans="1:11" x14ac:dyDescent="0.25">
      <c r="A49" s="90">
        <v>131</v>
      </c>
      <c r="B49" s="75" t="s">
        <v>241</v>
      </c>
      <c r="C49" s="75"/>
      <c r="D49" s="75"/>
      <c r="E49" s="80">
        <v>2</v>
      </c>
      <c r="F49" s="75"/>
      <c r="G49" s="75"/>
      <c r="H49" s="75"/>
      <c r="I49" s="75"/>
      <c r="J49" s="75"/>
      <c r="K49" s="75"/>
    </row>
    <row r="50" spans="1:11" x14ac:dyDescent="0.25">
      <c r="A50" s="90">
        <v>132</v>
      </c>
      <c r="B50" s="75" t="s">
        <v>242</v>
      </c>
      <c r="C50" s="75"/>
      <c r="D50" s="75"/>
      <c r="E50" s="80">
        <v>2</v>
      </c>
      <c r="F50" s="75"/>
      <c r="G50" s="75"/>
      <c r="H50" s="75"/>
      <c r="I50" s="75"/>
      <c r="J50" s="75"/>
      <c r="K50" s="75"/>
    </row>
    <row r="51" spans="1:11" x14ac:dyDescent="0.25">
      <c r="A51" s="90">
        <v>970</v>
      </c>
      <c r="B51" s="75" t="s">
        <v>243</v>
      </c>
      <c r="C51" s="75"/>
      <c r="D51" s="75"/>
      <c r="E51" s="80">
        <v>1</v>
      </c>
      <c r="F51" s="75"/>
      <c r="G51" s="75"/>
      <c r="H51" s="75"/>
      <c r="I51" s="75"/>
      <c r="J51" s="75"/>
      <c r="K51" s="75"/>
    </row>
    <row r="52" spans="1:11" x14ac:dyDescent="0.25">
      <c r="B52" s="75" t="s">
        <v>244</v>
      </c>
      <c r="C52" s="75"/>
      <c r="D52" s="75"/>
      <c r="E52" s="80">
        <v>1</v>
      </c>
      <c r="F52" s="75"/>
      <c r="G52" s="75"/>
      <c r="H52" s="75"/>
      <c r="I52" s="75"/>
      <c r="J52" s="75"/>
      <c r="K52" s="75"/>
    </row>
    <row r="53" spans="1:11" x14ac:dyDescent="0.25">
      <c r="A53" s="90">
        <v>111</v>
      </c>
      <c r="B53" s="75" t="s">
        <v>245</v>
      </c>
      <c r="C53" s="75"/>
      <c r="D53" s="75"/>
      <c r="E53" s="80">
        <v>2</v>
      </c>
      <c r="F53" s="75"/>
      <c r="G53" s="75"/>
      <c r="H53" s="75"/>
      <c r="I53" s="75"/>
      <c r="J53" s="75"/>
      <c r="K53" s="75"/>
    </row>
    <row r="54" spans="1:11" x14ac:dyDescent="0.25">
      <c r="A54" s="90">
        <v>501</v>
      </c>
      <c r="B54" s="75" t="s">
        <v>246</v>
      </c>
      <c r="C54" s="75"/>
      <c r="D54" s="75"/>
      <c r="E54" s="80">
        <v>4</v>
      </c>
      <c r="F54" s="75"/>
      <c r="G54" s="75"/>
      <c r="H54" s="75"/>
      <c r="I54" s="75"/>
      <c r="J54" s="75"/>
      <c r="K54" s="75"/>
    </row>
    <row r="56" spans="1:11" x14ac:dyDescent="0.25">
      <c r="B56" s="95" t="s">
        <v>247</v>
      </c>
    </row>
    <row r="57" spans="1:11" x14ac:dyDescent="0.25">
      <c r="A57" s="92">
        <v>93</v>
      </c>
      <c r="B57" s="75" t="s">
        <v>248</v>
      </c>
      <c r="E57" s="80">
        <v>3</v>
      </c>
    </row>
    <row r="58" spans="1:11" x14ac:dyDescent="0.25">
      <c r="A58" s="90">
        <v>954</v>
      </c>
      <c r="B58" s="75" t="s">
        <v>249</v>
      </c>
      <c r="E58" s="80">
        <v>2</v>
      </c>
    </row>
    <row r="59" spans="1:11" x14ac:dyDescent="0.25">
      <c r="A59" s="92">
        <v>91</v>
      </c>
      <c r="B59" s="75" t="s">
        <v>250</v>
      </c>
      <c r="E59" s="80">
        <v>0</v>
      </c>
    </row>
    <row r="60" spans="1:11" ht="13.5" thickBot="1" x14ac:dyDescent="0.3">
      <c r="D60" s="95" t="s">
        <v>205</v>
      </c>
      <c r="E60" s="98">
        <f>SUM(E12:E59)</f>
        <v>91</v>
      </c>
    </row>
    <row r="61" spans="1:11" ht="13.5" thickTop="1" x14ac:dyDescent="0.25"/>
  </sheetData>
  <mergeCells count="5">
    <mergeCell ref="A1:F1"/>
    <mergeCell ref="A2:F2"/>
    <mergeCell ref="A3:F3"/>
    <mergeCell ref="A9:F9"/>
    <mergeCell ref="A11:F11"/>
  </mergeCells>
  <pageMargins left="0.7" right="0.7" top="0.75" bottom="0.75" header="0.3" footer="0.3"/>
  <pageSetup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989A7-5D14-4C74-B94E-55758C1A0CCD}">
  <dimension ref="A1:C96"/>
  <sheetViews>
    <sheetView topLeftCell="A61" workbookViewId="0">
      <selection activeCell="H14" sqref="H14"/>
    </sheetView>
  </sheetViews>
  <sheetFormatPr defaultRowHeight="12.75" x14ac:dyDescent="0.25"/>
  <cols>
    <col min="1" max="1" width="72" style="209" customWidth="1"/>
    <col min="2" max="2" width="9.85546875" style="209" customWidth="1"/>
    <col min="3" max="3" width="13.85546875" style="209" customWidth="1"/>
    <col min="4" max="16384" width="9.140625" style="209"/>
  </cols>
  <sheetData>
    <row r="1" spans="1:3" ht="24" customHeight="1" x14ac:dyDescent="0.25">
      <c r="A1" s="206" t="s">
        <v>2698</v>
      </c>
      <c r="B1" s="207" t="s">
        <v>2699</v>
      </c>
      <c r="C1" s="208"/>
    </row>
    <row r="2" spans="1:3" ht="12.95" customHeight="1" x14ac:dyDescent="0.25">
      <c r="A2" s="210"/>
      <c r="B2" s="211" t="s">
        <v>2700</v>
      </c>
      <c r="C2" s="212" t="s">
        <v>2701</v>
      </c>
    </row>
    <row r="3" spans="1:3" ht="14.1" customHeight="1" x14ac:dyDescent="0.25">
      <c r="A3" s="213" t="s">
        <v>2702</v>
      </c>
      <c r="B3" s="214">
        <v>737</v>
      </c>
      <c r="C3" s="215">
        <v>64371.96</v>
      </c>
    </row>
    <row r="4" spans="1:3" ht="14.1" customHeight="1" x14ac:dyDescent="0.25">
      <c r="A4" s="213" t="s">
        <v>2703</v>
      </c>
      <c r="B4" s="214">
        <v>116</v>
      </c>
      <c r="C4" s="215">
        <v>17923.89</v>
      </c>
    </row>
    <row r="5" spans="1:3" ht="14.1" customHeight="1" x14ac:dyDescent="0.25">
      <c r="A5" s="213" t="s">
        <v>2704</v>
      </c>
      <c r="B5" s="214">
        <v>1</v>
      </c>
      <c r="C5" s="215">
        <v>2015.77</v>
      </c>
    </row>
    <row r="6" spans="1:3" ht="14.1" customHeight="1" x14ac:dyDescent="0.25">
      <c r="A6" s="213" t="s">
        <v>2705</v>
      </c>
      <c r="B6" s="214">
        <v>143</v>
      </c>
      <c r="C6" s="215">
        <v>6422.25</v>
      </c>
    </row>
    <row r="7" spans="1:3" ht="14.1" customHeight="1" x14ac:dyDescent="0.25">
      <c r="A7" s="213" t="s">
        <v>2706</v>
      </c>
      <c r="B7" s="214">
        <v>1</v>
      </c>
      <c r="C7" s="215">
        <v>2815.98</v>
      </c>
    </row>
    <row r="8" spans="1:3" ht="14.1" customHeight="1" x14ac:dyDescent="0.25">
      <c r="A8" s="213" t="s">
        <v>2707</v>
      </c>
      <c r="B8" s="214">
        <v>49</v>
      </c>
      <c r="C8" s="215">
        <v>8964.48</v>
      </c>
    </row>
    <row r="9" spans="1:3" ht="14.1" customHeight="1" x14ac:dyDescent="0.25">
      <c r="A9" s="213" t="s">
        <v>2708</v>
      </c>
      <c r="B9" s="216">
        <v>93</v>
      </c>
      <c r="C9" s="217">
        <v>29926</v>
      </c>
    </row>
    <row r="10" spans="1:3" ht="14.1" customHeight="1" x14ac:dyDescent="0.25">
      <c r="A10" s="213" t="s">
        <v>2709</v>
      </c>
      <c r="B10" s="216">
        <v>558</v>
      </c>
      <c r="C10" s="217">
        <v>64724.45</v>
      </c>
    </row>
    <row r="11" spans="1:3" ht="14.1" customHeight="1" x14ac:dyDescent="0.25">
      <c r="A11" s="213" t="s">
        <v>2710</v>
      </c>
      <c r="B11" s="216">
        <v>409</v>
      </c>
      <c r="C11" s="217">
        <v>36137.019999999997</v>
      </c>
    </row>
    <row r="12" spans="1:3" ht="14.1" customHeight="1" x14ac:dyDescent="0.25">
      <c r="A12" s="213" t="s">
        <v>2711</v>
      </c>
      <c r="B12" s="216">
        <v>26</v>
      </c>
      <c r="C12" s="217">
        <v>4091.33</v>
      </c>
    </row>
    <row r="13" spans="1:3" ht="14.1" customHeight="1" x14ac:dyDescent="0.25">
      <c r="A13" s="213" t="s">
        <v>2712</v>
      </c>
      <c r="B13" s="216">
        <v>56</v>
      </c>
      <c r="C13" s="217">
        <v>8594.43</v>
      </c>
    </row>
    <row r="14" spans="1:3" ht="14.1" customHeight="1" x14ac:dyDescent="0.25">
      <c r="A14" s="213" t="s">
        <v>2713</v>
      </c>
      <c r="B14" s="216">
        <v>24</v>
      </c>
      <c r="C14" s="217">
        <v>8158.69</v>
      </c>
    </row>
    <row r="15" spans="1:3" ht="14.1" customHeight="1" x14ac:dyDescent="0.25">
      <c r="A15" s="213" t="s">
        <v>2714</v>
      </c>
      <c r="B15" s="216">
        <v>95</v>
      </c>
      <c r="C15" s="217">
        <v>30572.799999999999</v>
      </c>
    </row>
    <row r="16" spans="1:3" ht="14.1" customHeight="1" x14ac:dyDescent="0.25">
      <c r="A16" s="213" t="s">
        <v>2715</v>
      </c>
      <c r="B16" s="216">
        <v>97</v>
      </c>
      <c r="C16" s="217">
        <v>12133.49</v>
      </c>
    </row>
    <row r="17" spans="1:3" ht="14.1" customHeight="1" x14ac:dyDescent="0.25">
      <c r="A17" s="213" t="s">
        <v>2716</v>
      </c>
      <c r="B17" s="216">
        <v>49</v>
      </c>
      <c r="C17" s="217">
        <v>24538.33</v>
      </c>
    </row>
    <row r="18" spans="1:3" ht="14.1" customHeight="1" x14ac:dyDescent="0.25">
      <c r="A18" s="213" t="s">
        <v>2717</v>
      </c>
      <c r="B18" s="216">
        <v>63</v>
      </c>
      <c r="C18" s="217">
        <v>14617.7</v>
      </c>
    </row>
    <row r="19" spans="1:3" ht="14.1" customHeight="1" x14ac:dyDescent="0.25">
      <c r="A19" s="213" t="s">
        <v>2718</v>
      </c>
      <c r="B19" s="216">
        <v>49</v>
      </c>
      <c r="C19" s="217">
        <v>21630.62</v>
      </c>
    </row>
    <row r="20" spans="1:3" ht="14.1" customHeight="1" x14ac:dyDescent="0.25">
      <c r="A20" s="213" t="s">
        <v>2719</v>
      </c>
      <c r="B20" s="216">
        <v>2</v>
      </c>
      <c r="C20" s="217">
        <v>7267</v>
      </c>
    </row>
    <row r="21" spans="1:3" ht="14.1" customHeight="1" x14ac:dyDescent="0.25">
      <c r="A21" s="213" t="s">
        <v>2720</v>
      </c>
      <c r="B21" s="216">
        <v>298</v>
      </c>
      <c r="C21" s="217">
        <v>10334.200000000001</v>
      </c>
    </row>
    <row r="22" spans="1:3" ht="14.1" customHeight="1" x14ac:dyDescent="0.25">
      <c r="A22" s="213" t="s">
        <v>2721</v>
      </c>
      <c r="B22" s="216">
        <v>92</v>
      </c>
      <c r="C22" s="217">
        <v>6243.97</v>
      </c>
    </row>
    <row r="23" spans="1:3" ht="14.1" customHeight="1" x14ac:dyDescent="0.25">
      <c r="A23" s="213" t="s">
        <v>2722</v>
      </c>
      <c r="B23" s="216">
        <v>18</v>
      </c>
      <c r="C23" s="217">
        <v>12284.5</v>
      </c>
    </row>
    <row r="24" spans="1:3" ht="14.1" customHeight="1" x14ac:dyDescent="0.25">
      <c r="A24" s="213" t="s">
        <v>2723</v>
      </c>
      <c r="B24" s="216">
        <v>50</v>
      </c>
      <c r="C24" s="217">
        <v>5611.72</v>
      </c>
    </row>
    <row r="25" spans="1:3" ht="14.1" customHeight="1" x14ac:dyDescent="0.25">
      <c r="A25" s="213" t="s">
        <v>2724</v>
      </c>
      <c r="B25" s="216">
        <v>17</v>
      </c>
      <c r="C25" s="217">
        <v>4082.16</v>
      </c>
    </row>
    <row r="26" spans="1:3" ht="14.1" customHeight="1" x14ac:dyDescent="0.25">
      <c r="A26" s="213" t="s">
        <v>2725</v>
      </c>
      <c r="B26" s="216">
        <v>3</v>
      </c>
      <c r="C26" s="217">
        <v>3612</v>
      </c>
    </row>
    <row r="27" spans="1:3" ht="14.1" customHeight="1" x14ac:dyDescent="0.25">
      <c r="A27" s="213" t="s">
        <v>2726</v>
      </c>
      <c r="B27" s="216">
        <v>20</v>
      </c>
      <c r="C27" s="217">
        <v>7212.21</v>
      </c>
    </row>
    <row r="28" spans="1:3" ht="14.1" customHeight="1" x14ac:dyDescent="0.25">
      <c r="A28" s="213" t="s">
        <v>2727</v>
      </c>
      <c r="B28" s="216">
        <v>38</v>
      </c>
      <c r="C28" s="217">
        <v>7282.46</v>
      </c>
    </row>
    <row r="29" spans="1:3" ht="14.1" customHeight="1" x14ac:dyDescent="0.25">
      <c r="A29" s="213" t="s">
        <v>2728</v>
      </c>
      <c r="B29" s="216">
        <v>6</v>
      </c>
      <c r="C29" s="217">
        <v>3877.95</v>
      </c>
    </row>
    <row r="30" spans="1:3" ht="14.1" customHeight="1" x14ac:dyDescent="0.25">
      <c r="A30" s="213" t="s">
        <v>2729</v>
      </c>
      <c r="B30" s="216">
        <v>34</v>
      </c>
      <c r="C30" s="217">
        <v>7347.62</v>
      </c>
    </row>
    <row r="31" spans="1:3" ht="14.1" customHeight="1" x14ac:dyDescent="0.25">
      <c r="A31" s="213" t="s">
        <v>2730</v>
      </c>
      <c r="B31" s="216">
        <v>49</v>
      </c>
      <c r="C31" s="217">
        <v>8808.17</v>
      </c>
    </row>
    <row r="32" spans="1:3" ht="14.1" customHeight="1" x14ac:dyDescent="0.25">
      <c r="A32" s="213" t="s">
        <v>2731</v>
      </c>
      <c r="B32" s="216">
        <v>29</v>
      </c>
      <c r="C32" s="217">
        <v>5220.6099999999997</v>
      </c>
    </row>
    <row r="33" spans="1:3" ht="14.1" customHeight="1" x14ac:dyDescent="0.25">
      <c r="A33" s="213" t="s">
        <v>2732</v>
      </c>
      <c r="B33" s="216">
        <v>10</v>
      </c>
      <c r="C33" s="217">
        <v>4000</v>
      </c>
    </row>
    <row r="34" spans="1:3" ht="14.1" customHeight="1" x14ac:dyDescent="0.25">
      <c r="A34" s="213" t="s">
        <v>2733</v>
      </c>
      <c r="B34" s="216">
        <v>3</v>
      </c>
      <c r="C34" s="217">
        <v>2873</v>
      </c>
    </row>
    <row r="35" spans="1:3" ht="14.1" customHeight="1" x14ac:dyDescent="0.25">
      <c r="A35" s="213" t="s">
        <v>2734</v>
      </c>
      <c r="B35" s="216">
        <v>12</v>
      </c>
      <c r="C35" s="217">
        <v>3059</v>
      </c>
    </row>
    <row r="36" spans="1:3" ht="14.1" customHeight="1" x14ac:dyDescent="0.25">
      <c r="A36" s="213" t="s">
        <v>2735</v>
      </c>
      <c r="B36" s="216">
        <v>21</v>
      </c>
      <c r="C36" s="217">
        <v>4341.0200000000004</v>
      </c>
    </row>
    <row r="37" spans="1:3" ht="14.1" customHeight="1" x14ac:dyDescent="0.25">
      <c r="A37" s="213" t="s">
        <v>2736</v>
      </c>
      <c r="B37" s="216">
        <v>2</v>
      </c>
      <c r="C37" s="217">
        <v>2290</v>
      </c>
    </row>
    <row r="38" spans="1:3" ht="14.1" customHeight="1" x14ac:dyDescent="0.25">
      <c r="A38" s="213" t="s">
        <v>2737</v>
      </c>
      <c r="B38" s="216">
        <v>6</v>
      </c>
      <c r="C38" s="217">
        <v>4089.28</v>
      </c>
    </row>
    <row r="39" spans="1:3" ht="14.1" customHeight="1" x14ac:dyDescent="0.25">
      <c r="A39" s="213" t="s">
        <v>2738</v>
      </c>
      <c r="B39" s="216">
        <v>1</v>
      </c>
      <c r="C39" s="217">
        <v>3498.3</v>
      </c>
    </row>
    <row r="40" spans="1:3" ht="14.1" customHeight="1" x14ac:dyDescent="0.25">
      <c r="A40" s="213" t="s">
        <v>2739</v>
      </c>
      <c r="B40" s="216">
        <v>6</v>
      </c>
      <c r="C40" s="217">
        <v>2450</v>
      </c>
    </row>
    <row r="41" spans="1:3" ht="14.1" customHeight="1" x14ac:dyDescent="0.25">
      <c r="A41" s="213" t="s">
        <v>2740</v>
      </c>
      <c r="B41" s="216">
        <v>2</v>
      </c>
      <c r="C41" s="217">
        <v>2350</v>
      </c>
    </row>
    <row r="42" spans="1:3" ht="24" customHeight="1" x14ac:dyDescent="0.25">
      <c r="A42" s="206" t="s">
        <v>2698</v>
      </c>
      <c r="B42" s="207" t="s">
        <v>2699</v>
      </c>
      <c r="C42" s="208"/>
    </row>
    <row r="43" spans="1:3" ht="12.95" customHeight="1" x14ac:dyDescent="0.25">
      <c r="A43" s="210"/>
      <c r="B43" s="211" t="s">
        <v>2700</v>
      </c>
      <c r="C43" s="212" t="s">
        <v>2701</v>
      </c>
    </row>
    <row r="44" spans="1:3" ht="14.1" customHeight="1" x14ac:dyDescent="0.25">
      <c r="A44" s="213" t="s">
        <v>2741</v>
      </c>
      <c r="B44" s="216">
        <v>7</v>
      </c>
      <c r="C44" s="217">
        <v>3393</v>
      </c>
    </row>
    <row r="45" spans="1:3" ht="14.1" customHeight="1" x14ac:dyDescent="0.25">
      <c r="A45" s="213" t="s">
        <v>2742</v>
      </c>
      <c r="B45" s="216">
        <v>13</v>
      </c>
      <c r="C45" s="217">
        <v>2273.5100000000002</v>
      </c>
    </row>
    <row r="46" spans="1:3" ht="14.1" customHeight="1" x14ac:dyDescent="0.25">
      <c r="A46" s="213" t="s">
        <v>2743</v>
      </c>
      <c r="B46" s="216">
        <v>31</v>
      </c>
      <c r="C46" s="217">
        <v>3202.88</v>
      </c>
    </row>
    <row r="47" spans="1:3" ht="14.1" customHeight="1" x14ac:dyDescent="0.25">
      <c r="A47" s="213" t="s">
        <v>2744</v>
      </c>
      <c r="B47" s="216">
        <v>105</v>
      </c>
      <c r="C47" s="217">
        <v>4563.78</v>
      </c>
    </row>
    <row r="48" spans="1:3" ht="14.1" customHeight="1" x14ac:dyDescent="0.25">
      <c r="A48" s="213" t="s">
        <v>2745</v>
      </c>
      <c r="B48" s="216">
        <v>24</v>
      </c>
      <c r="C48" s="217">
        <v>5532.37</v>
      </c>
    </row>
    <row r="49" spans="1:3" ht="14.1" customHeight="1" x14ac:dyDescent="0.25">
      <c r="A49" s="213" t="s">
        <v>2746</v>
      </c>
      <c r="B49" s="216">
        <v>12</v>
      </c>
      <c r="C49" s="217">
        <v>7887.71</v>
      </c>
    </row>
    <row r="50" spans="1:3" ht="14.1" customHeight="1" x14ac:dyDescent="0.25">
      <c r="A50" s="213" t="s">
        <v>2747</v>
      </c>
      <c r="B50" s="216">
        <v>17</v>
      </c>
      <c r="C50" s="217">
        <v>3906.8</v>
      </c>
    </row>
    <row r="51" spans="1:3" ht="14.1" customHeight="1" x14ac:dyDescent="0.25">
      <c r="A51" s="213" t="s">
        <v>2748</v>
      </c>
      <c r="B51" s="216">
        <v>5</v>
      </c>
      <c r="C51" s="217">
        <v>3050</v>
      </c>
    </row>
    <row r="52" spans="1:3" ht="14.1" customHeight="1" x14ac:dyDescent="0.25">
      <c r="A52" s="213" t="s">
        <v>2749</v>
      </c>
      <c r="B52" s="216">
        <v>60</v>
      </c>
      <c r="C52" s="217">
        <v>2814.05</v>
      </c>
    </row>
    <row r="53" spans="1:3" ht="14.1" customHeight="1" x14ac:dyDescent="0.25">
      <c r="A53" s="213" t="s">
        <v>2750</v>
      </c>
      <c r="B53" s="216">
        <v>7</v>
      </c>
      <c r="C53" s="217">
        <v>2459.16</v>
      </c>
    </row>
    <row r="54" spans="1:3" ht="14.1" customHeight="1" x14ac:dyDescent="0.25">
      <c r="A54" s="213" t="s">
        <v>2751</v>
      </c>
      <c r="B54" s="216">
        <v>51</v>
      </c>
      <c r="C54" s="217">
        <v>4354.5200000000004</v>
      </c>
    </row>
    <row r="55" spans="1:3" ht="14.1" customHeight="1" x14ac:dyDescent="0.25">
      <c r="A55" s="213" t="s">
        <v>2752</v>
      </c>
      <c r="B55" s="216">
        <v>27</v>
      </c>
      <c r="C55" s="217">
        <v>4127.58</v>
      </c>
    </row>
    <row r="56" spans="1:3" ht="14.1" customHeight="1" x14ac:dyDescent="0.25">
      <c r="A56" s="213" t="s">
        <v>2753</v>
      </c>
      <c r="B56" s="216">
        <v>20</v>
      </c>
      <c r="C56" s="217">
        <v>7980</v>
      </c>
    </row>
    <row r="57" spans="1:3" ht="14.1" customHeight="1" x14ac:dyDescent="0.25">
      <c r="A57" s="213" t="s">
        <v>2754</v>
      </c>
      <c r="B57" s="216">
        <v>9</v>
      </c>
      <c r="C57" s="217">
        <v>3280.65</v>
      </c>
    </row>
    <row r="58" spans="1:3" ht="14.1" customHeight="1" x14ac:dyDescent="0.25">
      <c r="A58" s="213" t="s">
        <v>2755</v>
      </c>
      <c r="B58" s="216">
        <v>25</v>
      </c>
      <c r="C58" s="217">
        <v>2436.15</v>
      </c>
    </row>
    <row r="59" spans="1:3" ht="14.1" customHeight="1" x14ac:dyDescent="0.25">
      <c r="A59" s="213" t="s">
        <v>2756</v>
      </c>
      <c r="B59" s="216">
        <v>4</v>
      </c>
      <c r="C59" s="217">
        <v>2605</v>
      </c>
    </row>
    <row r="60" spans="1:3" ht="14.1" customHeight="1" x14ac:dyDescent="0.25">
      <c r="A60" s="213" t="s">
        <v>2757</v>
      </c>
      <c r="B60" s="216">
        <v>2</v>
      </c>
      <c r="C60" s="217">
        <v>3000</v>
      </c>
    </row>
    <row r="61" spans="1:3" ht="14.1" customHeight="1" x14ac:dyDescent="0.25">
      <c r="A61" s="213" t="s">
        <v>2758</v>
      </c>
      <c r="B61" s="216">
        <v>5</v>
      </c>
      <c r="C61" s="217">
        <v>4283</v>
      </c>
    </row>
    <row r="62" spans="1:3" ht="14.1" customHeight="1" x14ac:dyDescent="0.25">
      <c r="A62" s="213" t="s">
        <v>2759</v>
      </c>
      <c r="B62" s="216">
        <v>4</v>
      </c>
      <c r="C62" s="217">
        <v>6200</v>
      </c>
    </row>
    <row r="63" spans="1:3" ht="14.1" customHeight="1" x14ac:dyDescent="0.25">
      <c r="A63" s="213" t="s">
        <v>2760</v>
      </c>
      <c r="B63" s="216">
        <v>12</v>
      </c>
      <c r="C63" s="217">
        <v>9614.36</v>
      </c>
    </row>
    <row r="64" spans="1:3" ht="14.1" customHeight="1" x14ac:dyDescent="0.25">
      <c r="A64" s="213" t="s">
        <v>2761</v>
      </c>
      <c r="B64" s="216">
        <v>6</v>
      </c>
      <c r="C64" s="217">
        <v>3294</v>
      </c>
    </row>
    <row r="65" spans="1:3" ht="14.1" customHeight="1" x14ac:dyDescent="0.25">
      <c r="A65" s="213" t="s">
        <v>2762</v>
      </c>
      <c r="B65" s="216">
        <v>1</v>
      </c>
      <c r="C65" s="217">
        <v>2572.02</v>
      </c>
    </row>
    <row r="66" spans="1:3" ht="14.1" customHeight="1" x14ac:dyDescent="0.25">
      <c r="A66" s="213" t="s">
        <v>2763</v>
      </c>
      <c r="B66" s="216">
        <v>2</v>
      </c>
      <c r="C66" s="217">
        <v>7200</v>
      </c>
    </row>
    <row r="67" spans="1:3" ht="14.1" customHeight="1" x14ac:dyDescent="0.25">
      <c r="A67" s="213" t="s">
        <v>2764</v>
      </c>
      <c r="B67" s="216">
        <v>4</v>
      </c>
      <c r="C67" s="217">
        <v>2200</v>
      </c>
    </row>
    <row r="68" spans="1:3" ht="14.1" customHeight="1" x14ac:dyDescent="0.25">
      <c r="A68" s="213" t="s">
        <v>2765</v>
      </c>
      <c r="B68" s="216">
        <v>3</v>
      </c>
      <c r="C68" s="217">
        <v>2220</v>
      </c>
    </row>
    <row r="69" spans="1:3" ht="14.1" customHeight="1" x14ac:dyDescent="0.25">
      <c r="A69" s="213" t="s">
        <v>2766</v>
      </c>
      <c r="B69" s="216">
        <v>8</v>
      </c>
      <c r="C69" s="217">
        <v>2291.9699999999998</v>
      </c>
    </row>
    <row r="70" spans="1:3" ht="14.1" customHeight="1" x14ac:dyDescent="0.25">
      <c r="A70" s="213" t="s">
        <v>2767</v>
      </c>
      <c r="B70" s="216">
        <v>5</v>
      </c>
      <c r="C70" s="217">
        <v>3075</v>
      </c>
    </row>
    <row r="71" spans="1:3" ht="14.1" customHeight="1" x14ac:dyDescent="0.25">
      <c r="A71" s="213" t="s">
        <v>2768</v>
      </c>
      <c r="B71" s="216">
        <v>1</v>
      </c>
      <c r="C71" s="217">
        <v>3000</v>
      </c>
    </row>
    <row r="72" spans="1:3" ht="14.1" customHeight="1" x14ac:dyDescent="0.25">
      <c r="A72" s="213" t="s">
        <v>2769</v>
      </c>
      <c r="B72" s="216">
        <v>9</v>
      </c>
      <c r="C72" s="217">
        <v>2438.5</v>
      </c>
    </row>
    <row r="73" spans="1:3" ht="14.1" customHeight="1" x14ac:dyDescent="0.25">
      <c r="A73" s="213" t="s">
        <v>2770</v>
      </c>
      <c r="B73" s="216">
        <v>8</v>
      </c>
      <c r="C73" s="217">
        <v>16550</v>
      </c>
    </row>
    <row r="74" spans="1:3" ht="14.1" customHeight="1" x14ac:dyDescent="0.25">
      <c r="A74" s="213" t="s">
        <v>2771</v>
      </c>
      <c r="B74" s="216">
        <v>7</v>
      </c>
      <c r="C74" s="217">
        <v>4325</v>
      </c>
    </row>
    <row r="75" spans="1:3" ht="14.1" customHeight="1" x14ac:dyDescent="0.25">
      <c r="A75" s="213" t="s">
        <v>2772</v>
      </c>
      <c r="B75" s="216">
        <v>1</v>
      </c>
      <c r="C75" s="217">
        <v>2530</v>
      </c>
    </row>
    <row r="76" spans="1:3" ht="14.1" customHeight="1" x14ac:dyDescent="0.25">
      <c r="A76" s="218" t="s">
        <v>2773</v>
      </c>
      <c r="B76" s="216">
        <v>59</v>
      </c>
      <c r="C76" s="217">
        <v>2698.45</v>
      </c>
    </row>
    <row r="77" spans="1:3" ht="14.1" customHeight="1" x14ac:dyDescent="0.25">
      <c r="A77" s="213" t="s">
        <v>2774</v>
      </c>
      <c r="B77" s="216">
        <v>9</v>
      </c>
      <c r="C77" s="217">
        <v>2718.93</v>
      </c>
    </row>
    <row r="78" spans="1:3" ht="14.1" customHeight="1" x14ac:dyDescent="0.25">
      <c r="A78" s="213" t="s">
        <v>2775</v>
      </c>
      <c r="B78" s="216">
        <v>24</v>
      </c>
      <c r="C78" s="217">
        <v>2592.7600000000002</v>
      </c>
    </row>
    <row r="79" spans="1:3" ht="14.1" customHeight="1" x14ac:dyDescent="0.25">
      <c r="A79" s="213" t="s">
        <v>2776</v>
      </c>
      <c r="B79" s="216">
        <v>40</v>
      </c>
      <c r="C79" s="217">
        <v>10433.35</v>
      </c>
    </row>
    <row r="80" spans="1:3" ht="14.1" customHeight="1" x14ac:dyDescent="0.25">
      <c r="A80" s="219" t="s">
        <v>2777</v>
      </c>
      <c r="B80" s="220">
        <v>3</v>
      </c>
      <c r="C80" s="221">
        <v>2626.89</v>
      </c>
    </row>
    <row r="81" spans="1:3" ht="14.1" customHeight="1" x14ac:dyDescent="0.25">
      <c r="A81" s="219" t="s">
        <v>2778</v>
      </c>
      <c r="B81" s="220">
        <v>4</v>
      </c>
      <c r="C81" s="221">
        <v>2253.11</v>
      </c>
    </row>
    <row r="82" spans="1:3" ht="14.1" customHeight="1" x14ac:dyDescent="0.25">
      <c r="A82" s="219" t="s">
        <v>2779</v>
      </c>
      <c r="B82" s="220">
        <v>10</v>
      </c>
      <c r="C82" s="221">
        <v>3046.35</v>
      </c>
    </row>
    <row r="83" spans="1:3" ht="24" customHeight="1" x14ac:dyDescent="0.25">
      <c r="A83" s="206" t="s">
        <v>2698</v>
      </c>
      <c r="B83" s="207" t="s">
        <v>2699</v>
      </c>
      <c r="C83" s="208"/>
    </row>
    <row r="84" spans="1:3" ht="12.95" customHeight="1" x14ac:dyDescent="0.25">
      <c r="A84" s="210"/>
      <c r="B84" s="211" t="s">
        <v>2700</v>
      </c>
      <c r="C84" s="212" t="s">
        <v>2701</v>
      </c>
    </row>
    <row r="85" spans="1:3" ht="14.1" customHeight="1" x14ac:dyDescent="0.25">
      <c r="A85" s="219" t="s">
        <v>2780</v>
      </c>
      <c r="B85" s="220">
        <v>6</v>
      </c>
      <c r="C85" s="221">
        <v>2407.5</v>
      </c>
    </row>
    <row r="86" spans="1:3" ht="14.1" customHeight="1" x14ac:dyDescent="0.25">
      <c r="A86" s="219" t="s">
        <v>2781</v>
      </c>
      <c r="B86" s="220">
        <v>13</v>
      </c>
      <c r="C86" s="221">
        <v>3538.3</v>
      </c>
    </row>
    <row r="87" spans="1:3" ht="14.1" customHeight="1" x14ac:dyDescent="0.25">
      <c r="A87" s="219" t="s">
        <v>2782</v>
      </c>
      <c r="B87" s="220">
        <v>21</v>
      </c>
      <c r="C87" s="221">
        <v>3125</v>
      </c>
    </row>
    <row r="88" spans="1:3" ht="14.1" customHeight="1" x14ac:dyDescent="0.25">
      <c r="A88" s="219" t="s">
        <v>2783</v>
      </c>
      <c r="B88" s="220">
        <v>16</v>
      </c>
      <c r="C88" s="221">
        <v>10305.23</v>
      </c>
    </row>
    <row r="89" spans="1:3" ht="14.1" customHeight="1" x14ac:dyDescent="0.25">
      <c r="A89" s="219" t="s">
        <v>2784</v>
      </c>
      <c r="B89" s="220">
        <v>9</v>
      </c>
      <c r="C89" s="221">
        <v>2830</v>
      </c>
    </row>
    <row r="90" spans="1:3" ht="14.1" customHeight="1" x14ac:dyDescent="0.25">
      <c r="A90" s="219" t="s">
        <v>2785</v>
      </c>
      <c r="B90" s="220">
        <v>11</v>
      </c>
      <c r="C90" s="221">
        <v>4163.8500000000004</v>
      </c>
    </row>
    <row r="91" spans="1:3" ht="14.1" customHeight="1" x14ac:dyDescent="0.25">
      <c r="A91" s="219" t="s">
        <v>2786</v>
      </c>
      <c r="B91" s="220">
        <v>9</v>
      </c>
      <c r="C91" s="221">
        <v>2332</v>
      </c>
    </row>
    <row r="92" spans="1:3" ht="14.1" customHeight="1" x14ac:dyDescent="0.25">
      <c r="A92" s="219" t="s">
        <v>2787</v>
      </c>
      <c r="B92" s="220">
        <v>31</v>
      </c>
      <c r="C92" s="221">
        <v>2032.73</v>
      </c>
    </row>
    <row r="93" spans="1:3" ht="14.1" customHeight="1" x14ac:dyDescent="0.25">
      <c r="A93" s="219" t="s">
        <v>2788</v>
      </c>
      <c r="B93" s="220">
        <v>4</v>
      </c>
      <c r="C93" s="221">
        <v>2389.52</v>
      </c>
    </row>
    <row r="94" spans="1:3" ht="12" customHeight="1" x14ac:dyDescent="0.25">
      <c r="A94" s="222" t="s">
        <v>2789</v>
      </c>
      <c r="B94" s="223">
        <v>4049</v>
      </c>
      <c r="C94" s="224">
        <v>673929.34</v>
      </c>
    </row>
    <row r="95" spans="1:3" ht="12" customHeight="1" x14ac:dyDescent="0.25">
      <c r="A95" s="222" t="s">
        <v>2790</v>
      </c>
      <c r="B95" s="223">
        <v>1527</v>
      </c>
      <c r="C95" s="224">
        <v>200340</v>
      </c>
    </row>
    <row r="96" spans="1:3" ht="12.95" customHeight="1" x14ac:dyDescent="0.25">
      <c r="A96" s="225" t="s">
        <v>2791</v>
      </c>
      <c r="B96" s="226">
        <v>5576</v>
      </c>
      <c r="C96" s="227">
        <v>874269.34</v>
      </c>
    </row>
  </sheetData>
  <mergeCells count="6">
    <mergeCell ref="A1:A2"/>
    <mergeCell ref="B1:C1"/>
    <mergeCell ref="A42:A43"/>
    <mergeCell ref="B42:C42"/>
    <mergeCell ref="A83:A84"/>
    <mergeCell ref="B83:C8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4BFE7-C75C-4944-9493-5BC109E24A12}">
  <sheetPr>
    <outlinePr summaryBelow="0" summaryRight="0"/>
    <pageSetUpPr autoPageBreaks="0"/>
  </sheetPr>
  <dimension ref="A1:V1073"/>
  <sheetViews>
    <sheetView showGridLines="0" showOutlineSymbols="0" workbookViewId="0">
      <selection activeCell="L19" sqref="L19:P19"/>
    </sheetView>
  </sheetViews>
  <sheetFormatPr defaultRowHeight="12.75" customHeight="1" x14ac:dyDescent="0.25"/>
  <cols>
    <col min="1" max="4" width="1.140625" style="156" customWidth="1"/>
    <col min="5" max="5" width="2.28515625" style="156" customWidth="1"/>
    <col min="6" max="6" width="1.140625" style="156" customWidth="1"/>
    <col min="7" max="7" width="2.28515625" style="156" customWidth="1"/>
    <col min="8" max="8" width="1.140625" style="156" customWidth="1"/>
    <col min="9" max="9" width="2.28515625" style="156" customWidth="1"/>
    <col min="10" max="10" width="3" style="156" customWidth="1"/>
    <col min="11" max="11" width="21.5703125" style="156" customWidth="1"/>
    <col min="12" max="12" width="1.7109375" style="156" customWidth="1"/>
    <col min="13" max="13" width="4.5703125" style="156" customWidth="1"/>
    <col min="14" max="14" width="5.42578125" style="156" customWidth="1"/>
    <col min="15" max="15" width="8.28515625" style="156" customWidth="1"/>
    <col min="16" max="16" width="2.28515625" style="156" customWidth="1"/>
    <col min="17" max="17" width="1.140625" style="156" customWidth="1"/>
    <col min="18" max="18" width="24" style="156" customWidth="1"/>
    <col min="19" max="19" width="3.5703125" style="156" customWidth="1"/>
    <col min="20" max="20" width="1" style="156" customWidth="1"/>
    <col min="21" max="21" width="11.42578125" style="156" customWidth="1"/>
    <col min="22" max="22" width="1.140625" style="156" customWidth="1"/>
    <col min="23" max="256" width="6.85546875" style="156" customWidth="1"/>
    <col min="257" max="260" width="1.140625" style="156" customWidth="1"/>
    <col min="261" max="261" width="2.28515625" style="156" customWidth="1"/>
    <col min="262" max="262" width="1.140625" style="156" customWidth="1"/>
    <col min="263" max="263" width="2.28515625" style="156" customWidth="1"/>
    <col min="264" max="264" width="1.140625" style="156" customWidth="1"/>
    <col min="265" max="265" width="2.28515625" style="156" customWidth="1"/>
    <col min="266" max="266" width="3" style="156" customWidth="1"/>
    <col min="267" max="267" width="21.5703125" style="156" customWidth="1"/>
    <col min="268" max="268" width="1.7109375" style="156" customWidth="1"/>
    <col min="269" max="269" width="4.5703125" style="156" customWidth="1"/>
    <col min="270" max="270" width="5.42578125" style="156" customWidth="1"/>
    <col min="271" max="271" width="8.28515625" style="156" customWidth="1"/>
    <col min="272" max="272" width="2.28515625" style="156" customWidth="1"/>
    <col min="273" max="273" width="1.140625" style="156" customWidth="1"/>
    <col min="274" max="274" width="24" style="156" customWidth="1"/>
    <col min="275" max="275" width="3.5703125" style="156" customWidth="1"/>
    <col min="276" max="276" width="1" style="156" customWidth="1"/>
    <col min="277" max="277" width="11.42578125" style="156" customWidth="1"/>
    <col min="278" max="278" width="1.140625" style="156" customWidth="1"/>
    <col min="279" max="512" width="6.85546875" style="156" customWidth="1"/>
    <col min="513" max="516" width="1.140625" style="156" customWidth="1"/>
    <col min="517" max="517" width="2.28515625" style="156" customWidth="1"/>
    <col min="518" max="518" width="1.140625" style="156" customWidth="1"/>
    <col min="519" max="519" width="2.28515625" style="156" customWidth="1"/>
    <col min="520" max="520" width="1.140625" style="156" customWidth="1"/>
    <col min="521" max="521" width="2.28515625" style="156" customWidth="1"/>
    <col min="522" max="522" width="3" style="156" customWidth="1"/>
    <col min="523" max="523" width="21.5703125" style="156" customWidth="1"/>
    <col min="524" max="524" width="1.7109375" style="156" customWidth="1"/>
    <col min="525" max="525" width="4.5703125" style="156" customWidth="1"/>
    <col min="526" max="526" width="5.42578125" style="156" customWidth="1"/>
    <col min="527" max="527" width="8.28515625" style="156" customWidth="1"/>
    <col min="528" max="528" width="2.28515625" style="156" customWidth="1"/>
    <col min="529" max="529" width="1.140625" style="156" customWidth="1"/>
    <col min="530" max="530" width="24" style="156" customWidth="1"/>
    <col min="531" max="531" width="3.5703125" style="156" customWidth="1"/>
    <col min="532" max="532" width="1" style="156" customWidth="1"/>
    <col min="533" max="533" width="11.42578125" style="156" customWidth="1"/>
    <col min="534" max="534" width="1.140625" style="156" customWidth="1"/>
    <col min="535" max="768" width="6.85546875" style="156" customWidth="1"/>
    <col min="769" max="772" width="1.140625" style="156" customWidth="1"/>
    <col min="773" max="773" width="2.28515625" style="156" customWidth="1"/>
    <col min="774" max="774" width="1.140625" style="156" customWidth="1"/>
    <col min="775" max="775" width="2.28515625" style="156" customWidth="1"/>
    <col min="776" max="776" width="1.140625" style="156" customWidth="1"/>
    <col min="777" max="777" width="2.28515625" style="156" customWidth="1"/>
    <col min="778" max="778" width="3" style="156" customWidth="1"/>
    <col min="779" max="779" width="21.5703125" style="156" customWidth="1"/>
    <col min="780" max="780" width="1.7109375" style="156" customWidth="1"/>
    <col min="781" max="781" width="4.5703125" style="156" customWidth="1"/>
    <col min="782" max="782" width="5.42578125" style="156" customWidth="1"/>
    <col min="783" max="783" width="8.28515625" style="156" customWidth="1"/>
    <col min="784" max="784" width="2.28515625" style="156" customWidth="1"/>
    <col min="785" max="785" width="1.140625" style="156" customWidth="1"/>
    <col min="786" max="786" width="24" style="156" customWidth="1"/>
    <col min="787" max="787" width="3.5703125" style="156" customWidth="1"/>
    <col min="788" max="788" width="1" style="156" customWidth="1"/>
    <col min="789" max="789" width="11.42578125" style="156" customWidth="1"/>
    <col min="790" max="790" width="1.140625" style="156" customWidth="1"/>
    <col min="791" max="1024" width="6.85546875" style="156" customWidth="1"/>
    <col min="1025" max="1028" width="1.140625" style="156" customWidth="1"/>
    <col min="1029" max="1029" width="2.28515625" style="156" customWidth="1"/>
    <col min="1030" max="1030" width="1.140625" style="156" customWidth="1"/>
    <col min="1031" max="1031" width="2.28515625" style="156" customWidth="1"/>
    <col min="1032" max="1032" width="1.140625" style="156" customWidth="1"/>
    <col min="1033" max="1033" width="2.28515625" style="156" customWidth="1"/>
    <col min="1034" max="1034" width="3" style="156" customWidth="1"/>
    <col min="1035" max="1035" width="21.5703125" style="156" customWidth="1"/>
    <col min="1036" max="1036" width="1.7109375" style="156" customWidth="1"/>
    <col min="1037" max="1037" width="4.5703125" style="156" customWidth="1"/>
    <col min="1038" max="1038" width="5.42578125" style="156" customWidth="1"/>
    <col min="1039" max="1039" width="8.28515625" style="156" customWidth="1"/>
    <col min="1040" max="1040" width="2.28515625" style="156" customWidth="1"/>
    <col min="1041" max="1041" width="1.140625" style="156" customWidth="1"/>
    <col min="1042" max="1042" width="24" style="156" customWidth="1"/>
    <col min="1043" max="1043" width="3.5703125" style="156" customWidth="1"/>
    <col min="1044" max="1044" width="1" style="156" customWidth="1"/>
    <col min="1045" max="1045" width="11.42578125" style="156" customWidth="1"/>
    <col min="1046" max="1046" width="1.140625" style="156" customWidth="1"/>
    <col min="1047" max="1280" width="6.85546875" style="156" customWidth="1"/>
    <col min="1281" max="1284" width="1.140625" style="156" customWidth="1"/>
    <col min="1285" max="1285" width="2.28515625" style="156" customWidth="1"/>
    <col min="1286" max="1286" width="1.140625" style="156" customWidth="1"/>
    <col min="1287" max="1287" width="2.28515625" style="156" customWidth="1"/>
    <col min="1288" max="1288" width="1.140625" style="156" customWidth="1"/>
    <col min="1289" max="1289" width="2.28515625" style="156" customWidth="1"/>
    <col min="1290" max="1290" width="3" style="156" customWidth="1"/>
    <col min="1291" max="1291" width="21.5703125" style="156" customWidth="1"/>
    <col min="1292" max="1292" width="1.7109375" style="156" customWidth="1"/>
    <col min="1293" max="1293" width="4.5703125" style="156" customWidth="1"/>
    <col min="1294" max="1294" width="5.42578125" style="156" customWidth="1"/>
    <col min="1295" max="1295" width="8.28515625" style="156" customWidth="1"/>
    <col min="1296" max="1296" width="2.28515625" style="156" customWidth="1"/>
    <col min="1297" max="1297" width="1.140625" style="156" customWidth="1"/>
    <col min="1298" max="1298" width="24" style="156" customWidth="1"/>
    <col min="1299" max="1299" width="3.5703125" style="156" customWidth="1"/>
    <col min="1300" max="1300" width="1" style="156" customWidth="1"/>
    <col min="1301" max="1301" width="11.42578125" style="156" customWidth="1"/>
    <col min="1302" max="1302" width="1.140625" style="156" customWidth="1"/>
    <col min="1303" max="1536" width="6.85546875" style="156" customWidth="1"/>
    <col min="1537" max="1540" width="1.140625" style="156" customWidth="1"/>
    <col min="1541" max="1541" width="2.28515625" style="156" customWidth="1"/>
    <col min="1542" max="1542" width="1.140625" style="156" customWidth="1"/>
    <col min="1543" max="1543" width="2.28515625" style="156" customWidth="1"/>
    <col min="1544" max="1544" width="1.140625" style="156" customWidth="1"/>
    <col min="1545" max="1545" width="2.28515625" style="156" customWidth="1"/>
    <col min="1546" max="1546" width="3" style="156" customWidth="1"/>
    <col min="1547" max="1547" width="21.5703125" style="156" customWidth="1"/>
    <col min="1548" max="1548" width="1.7109375" style="156" customWidth="1"/>
    <col min="1549" max="1549" width="4.5703125" style="156" customWidth="1"/>
    <col min="1550" max="1550" width="5.42578125" style="156" customWidth="1"/>
    <col min="1551" max="1551" width="8.28515625" style="156" customWidth="1"/>
    <col min="1552" max="1552" width="2.28515625" style="156" customWidth="1"/>
    <col min="1553" max="1553" width="1.140625" style="156" customWidth="1"/>
    <col min="1554" max="1554" width="24" style="156" customWidth="1"/>
    <col min="1555" max="1555" width="3.5703125" style="156" customWidth="1"/>
    <col min="1556" max="1556" width="1" style="156" customWidth="1"/>
    <col min="1557" max="1557" width="11.42578125" style="156" customWidth="1"/>
    <col min="1558" max="1558" width="1.140625" style="156" customWidth="1"/>
    <col min="1559" max="1792" width="6.85546875" style="156" customWidth="1"/>
    <col min="1793" max="1796" width="1.140625" style="156" customWidth="1"/>
    <col min="1797" max="1797" width="2.28515625" style="156" customWidth="1"/>
    <col min="1798" max="1798" width="1.140625" style="156" customWidth="1"/>
    <col min="1799" max="1799" width="2.28515625" style="156" customWidth="1"/>
    <col min="1800" max="1800" width="1.140625" style="156" customWidth="1"/>
    <col min="1801" max="1801" width="2.28515625" style="156" customWidth="1"/>
    <col min="1802" max="1802" width="3" style="156" customWidth="1"/>
    <col min="1803" max="1803" width="21.5703125" style="156" customWidth="1"/>
    <col min="1804" max="1804" width="1.7109375" style="156" customWidth="1"/>
    <col min="1805" max="1805" width="4.5703125" style="156" customWidth="1"/>
    <col min="1806" max="1806" width="5.42578125" style="156" customWidth="1"/>
    <col min="1807" max="1807" width="8.28515625" style="156" customWidth="1"/>
    <col min="1808" max="1808" width="2.28515625" style="156" customWidth="1"/>
    <col min="1809" max="1809" width="1.140625" style="156" customWidth="1"/>
    <col min="1810" max="1810" width="24" style="156" customWidth="1"/>
    <col min="1811" max="1811" width="3.5703125" style="156" customWidth="1"/>
    <col min="1812" max="1812" width="1" style="156" customWidth="1"/>
    <col min="1813" max="1813" width="11.42578125" style="156" customWidth="1"/>
    <col min="1814" max="1814" width="1.140625" style="156" customWidth="1"/>
    <col min="1815" max="2048" width="6.85546875" style="156" customWidth="1"/>
    <col min="2049" max="2052" width="1.140625" style="156" customWidth="1"/>
    <col min="2053" max="2053" width="2.28515625" style="156" customWidth="1"/>
    <col min="2054" max="2054" width="1.140625" style="156" customWidth="1"/>
    <col min="2055" max="2055" width="2.28515625" style="156" customWidth="1"/>
    <col min="2056" max="2056" width="1.140625" style="156" customWidth="1"/>
    <col min="2057" max="2057" width="2.28515625" style="156" customWidth="1"/>
    <col min="2058" max="2058" width="3" style="156" customWidth="1"/>
    <col min="2059" max="2059" width="21.5703125" style="156" customWidth="1"/>
    <col min="2060" max="2060" width="1.7109375" style="156" customWidth="1"/>
    <col min="2061" max="2061" width="4.5703125" style="156" customWidth="1"/>
    <col min="2062" max="2062" width="5.42578125" style="156" customWidth="1"/>
    <col min="2063" max="2063" width="8.28515625" style="156" customWidth="1"/>
    <col min="2064" max="2064" width="2.28515625" style="156" customWidth="1"/>
    <col min="2065" max="2065" width="1.140625" style="156" customWidth="1"/>
    <col min="2066" max="2066" width="24" style="156" customWidth="1"/>
    <col min="2067" max="2067" width="3.5703125" style="156" customWidth="1"/>
    <col min="2068" max="2068" width="1" style="156" customWidth="1"/>
    <col min="2069" max="2069" width="11.42578125" style="156" customWidth="1"/>
    <col min="2070" max="2070" width="1.140625" style="156" customWidth="1"/>
    <col min="2071" max="2304" width="6.85546875" style="156" customWidth="1"/>
    <col min="2305" max="2308" width="1.140625" style="156" customWidth="1"/>
    <col min="2309" max="2309" width="2.28515625" style="156" customWidth="1"/>
    <col min="2310" max="2310" width="1.140625" style="156" customWidth="1"/>
    <col min="2311" max="2311" width="2.28515625" style="156" customWidth="1"/>
    <col min="2312" max="2312" width="1.140625" style="156" customWidth="1"/>
    <col min="2313" max="2313" width="2.28515625" style="156" customWidth="1"/>
    <col min="2314" max="2314" width="3" style="156" customWidth="1"/>
    <col min="2315" max="2315" width="21.5703125" style="156" customWidth="1"/>
    <col min="2316" max="2316" width="1.7109375" style="156" customWidth="1"/>
    <col min="2317" max="2317" width="4.5703125" style="156" customWidth="1"/>
    <col min="2318" max="2318" width="5.42578125" style="156" customWidth="1"/>
    <col min="2319" max="2319" width="8.28515625" style="156" customWidth="1"/>
    <col min="2320" max="2320" width="2.28515625" style="156" customWidth="1"/>
    <col min="2321" max="2321" width="1.140625" style="156" customWidth="1"/>
    <col min="2322" max="2322" width="24" style="156" customWidth="1"/>
    <col min="2323" max="2323" width="3.5703125" style="156" customWidth="1"/>
    <col min="2324" max="2324" width="1" style="156" customWidth="1"/>
    <col min="2325" max="2325" width="11.42578125" style="156" customWidth="1"/>
    <col min="2326" max="2326" width="1.140625" style="156" customWidth="1"/>
    <col min="2327" max="2560" width="6.85546875" style="156" customWidth="1"/>
    <col min="2561" max="2564" width="1.140625" style="156" customWidth="1"/>
    <col min="2565" max="2565" width="2.28515625" style="156" customWidth="1"/>
    <col min="2566" max="2566" width="1.140625" style="156" customWidth="1"/>
    <col min="2567" max="2567" width="2.28515625" style="156" customWidth="1"/>
    <col min="2568" max="2568" width="1.140625" style="156" customWidth="1"/>
    <col min="2569" max="2569" width="2.28515625" style="156" customWidth="1"/>
    <col min="2570" max="2570" width="3" style="156" customWidth="1"/>
    <col min="2571" max="2571" width="21.5703125" style="156" customWidth="1"/>
    <col min="2572" max="2572" width="1.7109375" style="156" customWidth="1"/>
    <col min="2573" max="2573" width="4.5703125" style="156" customWidth="1"/>
    <col min="2574" max="2574" width="5.42578125" style="156" customWidth="1"/>
    <col min="2575" max="2575" width="8.28515625" style="156" customWidth="1"/>
    <col min="2576" max="2576" width="2.28515625" style="156" customWidth="1"/>
    <col min="2577" max="2577" width="1.140625" style="156" customWidth="1"/>
    <col min="2578" max="2578" width="24" style="156" customWidth="1"/>
    <col min="2579" max="2579" width="3.5703125" style="156" customWidth="1"/>
    <col min="2580" max="2580" width="1" style="156" customWidth="1"/>
    <col min="2581" max="2581" width="11.42578125" style="156" customWidth="1"/>
    <col min="2582" max="2582" width="1.140625" style="156" customWidth="1"/>
    <col min="2583" max="2816" width="6.85546875" style="156" customWidth="1"/>
    <col min="2817" max="2820" width="1.140625" style="156" customWidth="1"/>
    <col min="2821" max="2821" width="2.28515625" style="156" customWidth="1"/>
    <col min="2822" max="2822" width="1.140625" style="156" customWidth="1"/>
    <col min="2823" max="2823" width="2.28515625" style="156" customWidth="1"/>
    <col min="2824" max="2824" width="1.140625" style="156" customWidth="1"/>
    <col min="2825" max="2825" width="2.28515625" style="156" customWidth="1"/>
    <col min="2826" max="2826" width="3" style="156" customWidth="1"/>
    <col min="2827" max="2827" width="21.5703125" style="156" customWidth="1"/>
    <col min="2828" max="2828" width="1.7109375" style="156" customWidth="1"/>
    <col min="2829" max="2829" width="4.5703125" style="156" customWidth="1"/>
    <col min="2830" max="2830" width="5.42578125" style="156" customWidth="1"/>
    <col min="2831" max="2831" width="8.28515625" style="156" customWidth="1"/>
    <col min="2832" max="2832" width="2.28515625" style="156" customWidth="1"/>
    <col min="2833" max="2833" width="1.140625" style="156" customWidth="1"/>
    <col min="2834" max="2834" width="24" style="156" customWidth="1"/>
    <col min="2835" max="2835" width="3.5703125" style="156" customWidth="1"/>
    <col min="2836" max="2836" width="1" style="156" customWidth="1"/>
    <col min="2837" max="2837" width="11.42578125" style="156" customWidth="1"/>
    <col min="2838" max="2838" width="1.140625" style="156" customWidth="1"/>
    <col min="2839" max="3072" width="6.85546875" style="156" customWidth="1"/>
    <col min="3073" max="3076" width="1.140625" style="156" customWidth="1"/>
    <col min="3077" max="3077" width="2.28515625" style="156" customWidth="1"/>
    <col min="3078" max="3078" width="1.140625" style="156" customWidth="1"/>
    <col min="3079" max="3079" width="2.28515625" style="156" customWidth="1"/>
    <col min="3080" max="3080" width="1.140625" style="156" customWidth="1"/>
    <col min="3081" max="3081" width="2.28515625" style="156" customWidth="1"/>
    <col min="3082" max="3082" width="3" style="156" customWidth="1"/>
    <col min="3083" max="3083" width="21.5703125" style="156" customWidth="1"/>
    <col min="3084" max="3084" width="1.7109375" style="156" customWidth="1"/>
    <col min="3085" max="3085" width="4.5703125" style="156" customWidth="1"/>
    <col min="3086" max="3086" width="5.42578125" style="156" customWidth="1"/>
    <col min="3087" max="3087" width="8.28515625" style="156" customWidth="1"/>
    <col min="3088" max="3088" width="2.28515625" style="156" customWidth="1"/>
    <col min="3089" max="3089" width="1.140625" style="156" customWidth="1"/>
    <col min="3090" max="3090" width="24" style="156" customWidth="1"/>
    <col min="3091" max="3091" width="3.5703125" style="156" customWidth="1"/>
    <col min="3092" max="3092" width="1" style="156" customWidth="1"/>
    <col min="3093" max="3093" width="11.42578125" style="156" customWidth="1"/>
    <col min="3094" max="3094" width="1.140625" style="156" customWidth="1"/>
    <col min="3095" max="3328" width="6.85546875" style="156" customWidth="1"/>
    <col min="3329" max="3332" width="1.140625" style="156" customWidth="1"/>
    <col min="3333" max="3333" width="2.28515625" style="156" customWidth="1"/>
    <col min="3334" max="3334" width="1.140625" style="156" customWidth="1"/>
    <col min="3335" max="3335" width="2.28515625" style="156" customWidth="1"/>
    <col min="3336" max="3336" width="1.140625" style="156" customWidth="1"/>
    <col min="3337" max="3337" width="2.28515625" style="156" customWidth="1"/>
    <col min="3338" max="3338" width="3" style="156" customWidth="1"/>
    <col min="3339" max="3339" width="21.5703125" style="156" customWidth="1"/>
    <col min="3340" max="3340" width="1.7109375" style="156" customWidth="1"/>
    <col min="3341" max="3341" width="4.5703125" style="156" customWidth="1"/>
    <col min="3342" max="3342" width="5.42578125" style="156" customWidth="1"/>
    <col min="3343" max="3343" width="8.28515625" style="156" customWidth="1"/>
    <col min="3344" max="3344" width="2.28515625" style="156" customWidth="1"/>
    <col min="3345" max="3345" width="1.140625" style="156" customWidth="1"/>
    <col min="3346" max="3346" width="24" style="156" customWidth="1"/>
    <col min="3347" max="3347" width="3.5703125" style="156" customWidth="1"/>
    <col min="3348" max="3348" width="1" style="156" customWidth="1"/>
    <col min="3349" max="3349" width="11.42578125" style="156" customWidth="1"/>
    <col min="3350" max="3350" width="1.140625" style="156" customWidth="1"/>
    <col min="3351" max="3584" width="6.85546875" style="156" customWidth="1"/>
    <col min="3585" max="3588" width="1.140625" style="156" customWidth="1"/>
    <col min="3589" max="3589" width="2.28515625" style="156" customWidth="1"/>
    <col min="3590" max="3590" width="1.140625" style="156" customWidth="1"/>
    <col min="3591" max="3591" width="2.28515625" style="156" customWidth="1"/>
    <col min="3592" max="3592" width="1.140625" style="156" customWidth="1"/>
    <col min="3593" max="3593" width="2.28515625" style="156" customWidth="1"/>
    <col min="3594" max="3594" width="3" style="156" customWidth="1"/>
    <col min="3595" max="3595" width="21.5703125" style="156" customWidth="1"/>
    <col min="3596" max="3596" width="1.7109375" style="156" customWidth="1"/>
    <col min="3597" max="3597" width="4.5703125" style="156" customWidth="1"/>
    <col min="3598" max="3598" width="5.42578125" style="156" customWidth="1"/>
    <col min="3599" max="3599" width="8.28515625" style="156" customWidth="1"/>
    <col min="3600" max="3600" width="2.28515625" style="156" customWidth="1"/>
    <col min="3601" max="3601" width="1.140625" style="156" customWidth="1"/>
    <col min="3602" max="3602" width="24" style="156" customWidth="1"/>
    <col min="3603" max="3603" width="3.5703125" style="156" customWidth="1"/>
    <col min="3604" max="3604" width="1" style="156" customWidth="1"/>
    <col min="3605" max="3605" width="11.42578125" style="156" customWidth="1"/>
    <col min="3606" max="3606" width="1.140625" style="156" customWidth="1"/>
    <col min="3607" max="3840" width="6.85546875" style="156" customWidth="1"/>
    <col min="3841" max="3844" width="1.140625" style="156" customWidth="1"/>
    <col min="3845" max="3845" width="2.28515625" style="156" customWidth="1"/>
    <col min="3846" max="3846" width="1.140625" style="156" customWidth="1"/>
    <col min="3847" max="3847" width="2.28515625" style="156" customWidth="1"/>
    <col min="3848" max="3848" width="1.140625" style="156" customWidth="1"/>
    <col min="3849" max="3849" width="2.28515625" style="156" customWidth="1"/>
    <col min="3850" max="3850" width="3" style="156" customWidth="1"/>
    <col min="3851" max="3851" width="21.5703125" style="156" customWidth="1"/>
    <col min="3852" max="3852" width="1.7109375" style="156" customWidth="1"/>
    <col min="3853" max="3853" width="4.5703125" style="156" customWidth="1"/>
    <col min="3854" max="3854" width="5.42578125" style="156" customWidth="1"/>
    <col min="3855" max="3855" width="8.28515625" style="156" customWidth="1"/>
    <col min="3856" max="3856" width="2.28515625" style="156" customWidth="1"/>
    <col min="3857" max="3857" width="1.140625" style="156" customWidth="1"/>
    <col min="3858" max="3858" width="24" style="156" customWidth="1"/>
    <col min="3859" max="3859" width="3.5703125" style="156" customWidth="1"/>
    <col min="3860" max="3860" width="1" style="156" customWidth="1"/>
    <col min="3861" max="3861" width="11.42578125" style="156" customWidth="1"/>
    <col min="3862" max="3862" width="1.140625" style="156" customWidth="1"/>
    <col min="3863" max="4096" width="6.85546875" style="156" customWidth="1"/>
    <col min="4097" max="4100" width="1.140625" style="156" customWidth="1"/>
    <col min="4101" max="4101" width="2.28515625" style="156" customWidth="1"/>
    <col min="4102" max="4102" width="1.140625" style="156" customWidth="1"/>
    <col min="4103" max="4103" width="2.28515625" style="156" customWidth="1"/>
    <col min="4104" max="4104" width="1.140625" style="156" customWidth="1"/>
    <col min="4105" max="4105" width="2.28515625" style="156" customWidth="1"/>
    <col min="4106" max="4106" width="3" style="156" customWidth="1"/>
    <col min="4107" max="4107" width="21.5703125" style="156" customWidth="1"/>
    <col min="4108" max="4108" width="1.7109375" style="156" customWidth="1"/>
    <col min="4109" max="4109" width="4.5703125" style="156" customWidth="1"/>
    <col min="4110" max="4110" width="5.42578125" style="156" customWidth="1"/>
    <col min="4111" max="4111" width="8.28515625" style="156" customWidth="1"/>
    <col min="4112" max="4112" width="2.28515625" style="156" customWidth="1"/>
    <col min="4113" max="4113" width="1.140625" style="156" customWidth="1"/>
    <col min="4114" max="4114" width="24" style="156" customWidth="1"/>
    <col min="4115" max="4115" width="3.5703125" style="156" customWidth="1"/>
    <col min="4116" max="4116" width="1" style="156" customWidth="1"/>
    <col min="4117" max="4117" width="11.42578125" style="156" customWidth="1"/>
    <col min="4118" max="4118" width="1.140625" style="156" customWidth="1"/>
    <col min="4119" max="4352" width="6.85546875" style="156" customWidth="1"/>
    <col min="4353" max="4356" width="1.140625" style="156" customWidth="1"/>
    <col min="4357" max="4357" width="2.28515625" style="156" customWidth="1"/>
    <col min="4358" max="4358" width="1.140625" style="156" customWidth="1"/>
    <col min="4359" max="4359" width="2.28515625" style="156" customWidth="1"/>
    <col min="4360" max="4360" width="1.140625" style="156" customWidth="1"/>
    <col min="4361" max="4361" width="2.28515625" style="156" customWidth="1"/>
    <col min="4362" max="4362" width="3" style="156" customWidth="1"/>
    <col min="4363" max="4363" width="21.5703125" style="156" customWidth="1"/>
    <col min="4364" max="4364" width="1.7109375" style="156" customWidth="1"/>
    <col min="4365" max="4365" width="4.5703125" style="156" customWidth="1"/>
    <col min="4366" max="4366" width="5.42578125" style="156" customWidth="1"/>
    <col min="4367" max="4367" width="8.28515625" style="156" customWidth="1"/>
    <col min="4368" max="4368" width="2.28515625" style="156" customWidth="1"/>
    <col min="4369" max="4369" width="1.140625" style="156" customWidth="1"/>
    <col min="4370" max="4370" width="24" style="156" customWidth="1"/>
    <col min="4371" max="4371" width="3.5703125" style="156" customWidth="1"/>
    <col min="4372" max="4372" width="1" style="156" customWidth="1"/>
    <col min="4373" max="4373" width="11.42578125" style="156" customWidth="1"/>
    <col min="4374" max="4374" width="1.140625" style="156" customWidth="1"/>
    <col min="4375" max="4608" width="6.85546875" style="156" customWidth="1"/>
    <col min="4609" max="4612" width="1.140625" style="156" customWidth="1"/>
    <col min="4613" max="4613" width="2.28515625" style="156" customWidth="1"/>
    <col min="4614" max="4614" width="1.140625" style="156" customWidth="1"/>
    <col min="4615" max="4615" width="2.28515625" style="156" customWidth="1"/>
    <col min="4616" max="4616" width="1.140625" style="156" customWidth="1"/>
    <col min="4617" max="4617" width="2.28515625" style="156" customWidth="1"/>
    <col min="4618" max="4618" width="3" style="156" customWidth="1"/>
    <col min="4619" max="4619" width="21.5703125" style="156" customWidth="1"/>
    <col min="4620" max="4620" width="1.7109375" style="156" customWidth="1"/>
    <col min="4621" max="4621" width="4.5703125" style="156" customWidth="1"/>
    <col min="4622" max="4622" width="5.42578125" style="156" customWidth="1"/>
    <col min="4623" max="4623" width="8.28515625" style="156" customWidth="1"/>
    <col min="4624" max="4624" width="2.28515625" style="156" customWidth="1"/>
    <col min="4625" max="4625" width="1.140625" style="156" customWidth="1"/>
    <col min="4626" max="4626" width="24" style="156" customWidth="1"/>
    <col min="4627" max="4627" width="3.5703125" style="156" customWidth="1"/>
    <col min="4628" max="4628" width="1" style="156" customWidth="1"/>
    <col min="4629" max="4629" width="11.42578125" style="156" customWidth="1"/>
    <col min="4630" max="4630" width="1.140625" style="156" customWidth="1"/>
    <col min="4631" max="4864" width="6.85546875" style="156" customWidth="1"/>
    <col min="4865" max="4868" width="1.140625" style="156" customWidth="1"/>
    <col min="4869" max="4869" width="2.28515625" style="156" customWidth="1"/>
    <col min="4870" max="4870" width="1.140625" style="156" customWidth="1"/>
    <col min="4871" max="4871" width="2.28515625" style="156" customWidth="1"/>
    <col min="4872" max="4872" width="1.140625" style="156" customWidth="1"/>
    <col min="4873" max="4873" width="2.28515625" style="156" customWidth="1"/>
    <col min="4874" max="4874" width="3" style="156" customWidth="1"/>
    <col min="4875" max="4875" width="21.5703125" style="156" customWidth="1"/>
    <col min="4876" max="4876" width="1.7109375" style="156" customWidth="1"/>
    <col min="4877" max="4877" width="4.5703125" style="156" customWidth="1"/>
    <col min="4878" max="4878" width="5.42578125" style="156" customWidth="1"/>
    <col min="4879" max="4879" width="8.28515625" style="156" customWidth="1"/>
    <col min="4880" max="4880" width="2.28515625" style="156" customWidth="1"/>
    <col min="4881" max="4881" width="1.140625" style="156" customWidth="1"/>
    <col min="4882" max="4882" width="24" style="156" customWidth="1"/>
    <col min="4883" max="4883" width="3.5703125" style="156" customWidth="1"/>
    <col min="4884" max="4884" width="1" style="156" customWidth="1"/>
    <col min="4885" max="4885" width="11.42578125" style="156" customWidth="1"/>
    <col min="4886" max="4886" width="1.140625" style="156" customWidth="1"/>
    <col min="4887" max="5120" width="6.85546875" style="156" customWidth="1"/>
    <col min="5121" max="5124" width="1.140625" style="156" customWidth="1"/>
    <col min="5125" max="5125" width="2.28515625" style="156" customWidth="1"/>
    <col min="5126" max="5126" width="1.140625" style="156" customWidth="1"/>
    <col min="5127" max="5127" width="2.28515625" style="156" customWidth="1"/>
    <col min="5128" max="5128" width="1.140625" style="156" customWidth="1"/>
    <col min="5129" max="5129" width="2.28515625" style="156" customWidth="1"/>
    <col min="5130" max="5130" width="3" style="156" customWidth="1"/>
    <col min="5131" max="5131" width="21.5703125" style="156" customWidth="1"/>
    <col min="5132" max="5132" width="1.7109375" style="156" customWidth="1"/>
    <col min="5133" max="5133" width="4.5703125" style="156" customWidth="1"/>
    <col min="5134" max="5134" width="5.42578125" style="156" customWidth="1"/>
    <col min="5135" max="5135" width="8.28515625" style="156" customWidth="1"/>
    <col min="5136" max="5136" width="2.28515625" style="156" customWidth="1"/>
    <col min="5137" max="5137" width="1.140625" style="156" customWidth="1"/>
    <col min="5138" max="5138" width="24" style="156" customWidth="1"/>
    <col min="5139" max="5139" width="3.5703125" style="156" customWidth="1"/>
    <col min="5140" max="5140" width="1" style="156" customWidth="1"/>
    <col min="5141" max="5141" width="11.42578125" style="156" customWidth="1"/>
    <col min="5142" max="5142" width="1.140625" style="156" customWidth="1"/>
    <col min="5143" max="5376" width="6.85546875" style="156" customWidth="1"/>
    <col min="5377" max="5380" width="1.140625" style="156" customWidth="1"/>
    <col min="5381" max="5381" width="2.28515625" style="156" customWidth="1"/>
    <col min="5382" max="5382" width="1.140625" style="156" customWidth="1"/>
    <col min="5383" max="5383" width="2.28515625" style="156" customWidth="1"/>
    <col min="5384" max="5384" width="1.140625" style="156" customWidth="1"/>
    <col min="5385" max="5385" width="2.28515625" style="156" customWidth="1"/>
    <col min="5386" max="5386" width="3" style="156" customWidth="1"/>
    <col min="5387" max="5387" width="21.5703125" style="156" customWidth="1"/>
    <col min="5388" max="5388" width="1.7109375" style="156" customWidth="1"/>
    <col min="5389" max="5389" width="4.5703125" style="156" customWidth="1"/>
    <col min="5390" max="5390" width="5.42578125" style="156" customWidth="1"/>
    <col min="5391" max="5391" width="8.28515625" style="156" customWidth="1"/>
    <col min="5392" max="5392" width="2.28515625" style="156" customWidth="1"/>
    <col min="5393" max="5393" width="1.140625" style="156" customWidth="1"/>
    <col min="5394" max="5394" width="24" style="156" customWidth="1"/>
    <col min="5395" max="5395" width="3.5703125" style="156" customWidth="1"/>
    <col min="5396" max="5396" width="1" style="156" customWidth="1"/>
    <col min="5397" max="5397" width="11.42578125" style="156" customWidth="1"/>
    <col min="5398" max="5398" width="1.140625" style="156" customWidth="1"/>
    <col min="5399" max="5632" width="6.85546875" style="156" customWidth="1"/>
    <col min="5633" max="5636" width="1.140625" style="156" customWidth="1"/>
    <col min="5637" max="5637" width="2.28515625" style="156" customWidth="1"/>
    <col min="5638" max="5638" width="1.140625" style="156" customWidth="1"/>
    <col min="5639" max="5639" width="2.28515625" style="156" customWidth="1"/>
    <col min="5640" max="5640" width="1.140625" style="156" customWidth="1"/>
    <col min="5641" max="5641" width="2.28515625" style="156" customWidth="1"/>
    <col min="5642" max="5642" width="3" style="156" customWidth="1"/>
    <col min="5643" max="5643" width="21.5703125" style="156" customWidth="1"/>
    <col min="5644" max="5644" width="1.7109375" style="156" customWidth="1"/>
    <col min="5645" max="5645" width="4.5703125" style="156" customWidth="1"/>
    <col min="5646" max="5646" width="5.42578125" style="156" customWidth="1"/>
    <col min="5647" max="5647" width="8.28515625" style="156" customWidth="1"/>
    <col min="5648" max="5648" width="2.28515625" style="156" customWidth="1"/>
    <col min="5649" max="5649" width="1.140625" style="156" customWidth="1"/>
    <col min="5650" max="5650" width="24" style="156" customWidth="1"/>
    <col min="5651" max="5651" width="3.5703125" style="156" customWidth="1"/>
    <col min="5652" max="5652" width="1" style="156" customWidth="1"/>
    <col min="5653" max="5653" width="11.42578125" style="156" customWidth="1"/>
    <col min="5654" max="5654" width="1.140625" style="156" customWidth="1"/>
    <col min="5655" max="5888" width="6.85546875" style="156" customWidth="1"/>
    <col min="5889" max="5892" width="1.140625" style="156" customWidth="1"/>
    <col min="5893" max="5893" width="2.28515625" style="156" customWidth="1"/>
    <col min="5894" max="5894" width="1.140625" style="156" customWidth="1"/>
    <col min="5895" max="5895" width="2.28515625" style="156" customWidth="1"/>
    <col min="5896" max="5896" width="1.140625" style="156" customWidth="1"/>
    <col min="5897" max="5897" width="2.28515625" style="156" customWidth="1"/>
    <col min="5898" max="5898" width="3" style="156" customWidth="1"/>
    <col min="5899" max="5899" width="21.5703125" style="156" customWidth="1"/>
    <col min="5900" max="5900" width="1.7109375" style="156" customWidth="1"/>
    <col min="5901" max="5901" width="4.5703125" style="156" customWidth="1"/>
    <col min="5902" max="5902" width="5.42578125" style="156" customWidth="1"/>
    <col min="5903" max="5903" width="8.28515625" style="156" customWidth="1"/>
    <col min="5904" max="5904" width="2.28515625" style="156" customWidth="1"/>
    <col min="5905" max="5905" width="1.140625" style="156" customWidth="1"/>
    <col min="5906" max="5906" width="24" style="156" customWidth="1"/>
    <col min="5907" max="5907" width="3.5703125" style="156" customWidth="1"/>
    <col min="5908" max="5908" width="1" style="156" customWidth="1"/>
    <col min="5909" max="5909" width="11.42578125" style="156" customWidth="1"/>
    <col min="5910" max="5910" width="1.140625" style="156" customWidth="1"/>
    <col min="5911" max="6144" width="6.85546875" style="156" customWidth="1"/>
    <col min="6145" max="6148" width="1.140625" style="156" customWidth="1"/>
    <col min="6149" max="6149" width="2.28515625" style="156" customWidth="1"/>
    <col min="6150" max="6150" width="1.140625" style="156" customWidth="1"/>
    <col min="6151" max="6151" width="2.28515625" style="156" customWidth="1"/>
    <col min="6152" max="6152" width="1.140625" style="156" customWidth="1"/>
    <col min="6153" max="6153" width="2.28515625" style="156" customWidth="1"/>
    <col min="6154" max="6154" width="3" style="156" customWidth="1"/>
    <col min="6155" max="6155" width="21.5703125" style="156" customWidth="1"/>
    <col min="6156" max="6156" width="1.7109375" style="156" customWidth="1"/>
    <col min="6157" max="6157" width="4.5703125" style="156" customWidth="1"/>
    <col min="6158" max="6158" width="5.42578125" style="156" customWidth="1"/>
    <col min="6159" max="6159" width="8.28515625" style="156" customWidth="1"/>
    <col min="6160" max="6160" width="2.28515625" style="156" customWidth="1"/>
    <col min="6161" max="6161" width="1.140625" style="156" customWidth="1"/>
    <col min="6162" max="6162" width="24" style="156" customWidth="1"/>
    <col min="6163" max="6163" width="3.5703125" style="156" customWidth="1"/>
    <col min="6164" max="6164" width="1" style="156" customWidth="1"/>
    <col min="6165" max="6165" width="11.42578125" style="156" customWidth="1"/>
    <col min="6166" max="6166" width="1.140625" style="156" customWidth="1"/>
    <col min="6167" max="6400" width="6.85546875" style="156" customWidth="1"/>
    <col min="6401" max="6404" width="1.140625" style="156" customWidth="1"/>
    <col min="6405" max="6405" width="2.28515625" style="156" customWidth="1"/>
    <col min="6406" max="6406" width="1.140625" style="156" customWidth="1"/>
    <col min="6407" max="6407" width="2.28515625" style="156" customWidth="1"/>
    <col min="6408" max="6408" width="1.140625" style="156" customWidth="1"/>
    <col min="6409" max="6409" width="2.28515625" style="156" customWidth="1"/>
    <col min="6410" max="6410" width="3" style="156" customWidth="1"/>
    <col min="6411" max="6411" width="21.5703125" style="156" customWidth="1"/>
    <col min="6412" max="6412" width="1.7109375" style="156" customWidth="1"/>
    <col min="6413" max="6413" width="4.5703125" style="156" customWidth="1"/>
    <col min="6414" max="6414" width="5.42578125" style="156" customWidth="1"/>
    <col min="6415" max="6415" width="8.28515625" style="156" customWidth="1"/>
    <col min="6416" max="6416" width="2.28515625" style="156" customWidth="1"/>
    <col min="6417" max="6417" width="1.140625" style="156" customWidth="1"/>
    <col min="6418" max="6418" width="24" style="156" customWidth="1"/>
    <col min="6419" max="6419" width="3.5703125" style="156" customWidth="1"/>
    <col min="6420" max="6420" width="1" style="156" customWidth="1"/>
    <col min="6421" max="6421" width="11.42578125" style="156" customWidth="1"/>
    <col min="6422" max="6422" width="1.140625" style="156" customWidth="1"/>
    <col min="6423" max="6656" width="6.85546875" style="156" customWidth="1"/>
    <col min="6657" max="6660" width="1.140625" style="156" customWidth="1"/>
    <col min="6661" max="6661" width="2.28515625" style="156" customWidth="1"/>
    <col min="6662" max="6662" width="1.140625" style="156" customWidth="1"/>
    <col min="6663" max="6663" width="2.28515625" style="156" customWidth="1"/>
    <col min="6664" max="6664" width="1.140625" style="156" customWidth="1"/>
    <col min="6665" max="6665" width="2.28515625" style="156" customWidth="1"/>
    <col min="6666" max="6666" width="3" style="156" customWidth="1"/>
    <col min="6667" max="6667" width="21.5703125" style="156" customWidth="1"/>
    <col min="6668" max="6668" width="1.7109375" style="156" customWidth="1"/>
    <col min="6669" max="6669" width="4.5703125" style="156" customWidth="1"/>
    <col min="6670" max="6670" width="5.42578125" style="156" customWidth="1"/>
    <col min="6671" max="6671" width="8.28515625" style="156" customWidth="1"/>
    <col min="6672" max="6672" width="2.28515625" style="156" customWidth="1"/>
    <col min="6673" max="6673" width="1.140625" style="156" customWidth="1"/>
    <col min="6674" max="6674" width="24" style="156" customWidth="1"/>
    <col min="6675" max="6675" width="3.5703125" style="156" customWidth="1"/>
    <col min="6676" max="6676" width="1" style="156" customWidth="1"/>
    <col min="6677" max="6677" width="11.42578125" style="156" customWidth="1"/>
    <col min="6678" max="6678" width="1.140625" style="156" customWidth="1"/>
    <col min="6679" max="6912" width="6.85546875" style="156" customWidth="1"/>
    <col min="6913" max="6916" width="1.140625" style="156" customWidth="1"/>
    <col min="6917" max="6917" width="2.28515625" style="156" customWidth="1"/>
    <col min="6918" max="6918" width="1.140625" style="156" customWidth="1"/>
    <col min="6919" max="6919" width="2.28515625" style="156" customWidth="1"/>
    <col min="6920" max="6920" width="1.140625" style="156" customWidth="1"/>
    <col min="6921" max="6921" width="2.28515625" style="156" customWidth="1"/>
    <col min="6922" max="6922" width="3" style="156" customWidth="1"/>
    <col min="6923" max="6923" width="21.5703125" style="156" customWidth="1"/>
    <col min="6924" max="6924" width="1.7109375" style="156" customWidth="1"/>
    <col min="6925" max="6925" width="4.5703125" style="156" customWidth="1"/>
    <col min="6926" max="6926" width="5.42578125" style="156" customWidth="1"/>
    <col min="6927" max="6927" width="8.28515625" style="156" customWidth="1"/>
    <col min="6928" max="6928" width="2.28515625" style="156" customWidth="1"/>
    <col min="6929" max="6929" width="1.140625" style="156" customWidth="1"/>
    <col min="6930" max="6930" width="24" style="156" customWidth="1"/>
    <col min="6931" max="6931" width="3.5703125" style="156" customWidth="1"/>
    <col min="6932" max="6932" width="1" style="156" customWidth="1"/>
    <col min="6933" max="6933" width="11.42578125" style="156" customWidth="1"/>
    <col min="6934" max="6934" width="1.140625" style="156" customWidth="1"/>
    <col min="6935" max="7168" width="6.85546875" style="156" customWidth="1"/>
    <col min="7169" max="7172" width="1.140625" style="156" customWidth="1"/>
    <col min="7173" max="7173" width="2.28515625" style="156" customWidth="1"/>
    <col min="7174" max="7174" width="1.140625" style="156" customWidth="1"/>
    <col min="7175" max="7175" width="2.28515625" style="156" customWidth="1"/>
    <col min="7176" max="7176" width="1.140625" style="156" customWidth="1"/>
    <col min="7177" max="7177" width="2.28515625" style="156" customWidth="1"/>
    <col min="7178" max="7178" width="3" style="156" customWidth="1"/>
    <col min="7179" max="7179" width="21.5703125" style="156" customWidth="1"/>
    <col min="7180" max="7180" width="1.7109375" style="156" customWidth="1"/>
    <col min="7181" max="7181" width="4.5703125" style="156" customWidth="1"/>
    <col min="7182" max="7182" width="5.42578125" style="156" customWidth="1"/>
    <col min="7183" max="7183" width="8.28515625" style="156" customWidth="1"/>
    <col min="7184" max="7184" width="2.28515625" style="156" customWidth="1"/>
    <col min="7185" max="7185" width="1.140625" style="156" customWidth="1"/>
    <col min="7186" max="7186" width="24" style="156" customWidth="1"/>
    <col min="7187" max="7187" width="3.5703125" style="156" customWidth="1"/>
    <col min="7188" max="7188" width="1" style="156" customWidth="1"/>
    <col min="7189" max="7189" width="11.42578125" style="156" customWidth="1"/>
    <col min="7190" max="7190" width="1.140625" style="156" customWidth="1"/>
    <col min="7191" max="7424" width="6.85546875" style="156" customWidth="1"/>
    <col min="7425" max="7428" width="1.140625" style="156" customWidth="1"/>
    <col min="7429" max="7429" width="2.28515625" style="156" customWidth="1"/>
    <col min="7430" max="7430" width="1.140625" style="156" customWidth="1"/>
    <col min="7431" max="7431" width="2.28515625" style="156" customWidth="1"/>
    <col min="7432" max="7432" width="1.140625" style="156" customWidth="1"/>
    <col min="7433" max="7433" width="2.28515625" style="156" customWidth="1"/>
    <col min="7434" max="7434" width="3" style="156" customWidth="1"/>
    <col min="7435" max="7435" width="21.5703125" style="156" customWidth="1"/>
    <col min="7436" max="7436" width="1.7109375" style="156" customWidth="1"/>
    <col min="7437" max="7437" width="4.5703125" style="156" customWidth="1"/>
    <col min="7438" max="7438" width="5.42578125" style="156" customWidth="1"/>
    <col min="7439" max="7439" width="8.28515625" style="156" customWidth="1"/>
    <col min="7440" max="7440" width="2.28515625" style="156" customWidth="1"/>
    <col min="7441" max="7441" width="1.140625" style="156" customWidth="1"/>
    <col min="7442" max="7442" width="24" style="156" customWidth="1"/>
    <col min="7443" max="7443" width="3.5703125" style="156" customWidth="1"/>
    <col min="7444" max="7444" width="1" style="156" customWidth="1"/>
    <col min="7445" max="7445" width="11.42578125" style="156" customWidth="1"/>
    <col min="7446" max="7446" width="1.140625" style="156" customWidth="1"/>
    <col min="7447" max="7680" width="6.85546875" style="156" customWidth="1"/>
    <col min="7681" max="7684" width="1.140625" style="156" customWidth="1"/>
    <col min="7685" max="7685" width="2.28515625" style="156" customWidth="1"/>
    <col min="7686" max="7686" width="1.140625" style="156" customWidth="1"/>
    <col min="7687" max="7687" width="2.28515625" style="156" customWidth="1"/>
    <col min="7688" max="7688" width="1.140625" style="156" customWidth="1"/>
    <col min="7689" max="7689" width="2.28515625" style="156" customWidth="1"/>
    <col min="7690" max="7690" width="3" style="156" customWidth="1"/>
    <col min="7691" max="7691" width="21.5703125" style="156" customWidth="1"/>
    <col min="7692" max="7692" width="1.7109375" style="156" customWidth="1"/>
    <col min="7693" max="7693" width="4.5703125" style="156" customWidth="1"/>
    <col min="7694" max="7694" width="5.42578125" style="156" customWidth="1"/>
    <col min="7695" max="7695" width="8.28515625" style="156" customWidth="1"/>
    <col min="7696" max="7696" width="2.28515625" style="156" customWidth="1"/>
    <col min="7697" max="7697" width="1.140625" style="156" customWidth="1"/>
    <col min="7698" max="7698" width="24" style="156" customWidth="1"/>
    <col min="7699" max="7699" width="3.5703125" style="156" customWidth="1"/>
    <col min="7700" max="7700" width="1" style="156" customWidth="1"/>
    <col min="7701" max="7701" width="11.42578125" style="156" customWidth="1"/>
    <col min="7702" max="7702" width="1.140625" style="156" customWidth="1"/>
    <col min="7703" max="7936" width="6.85546875" style="156" customWidth="1"/>
    <col min="7937" max="7940" width="1.140625" style="156" customWidth="1"/>
    <col min="7941" max="7941" width="2.28515625" style="156" customWidth="1"/>
    <col min="7942" max="7942" width="1.140625" style="156" customWidth="1"/>
    <col min="7943" max="7943" width="2.28515625" style="156" customWidth="1"/>
    <col min="7944" max="7944" width="1.140625" style="156" customWidth="1"/>
    <col min="7945" max="7945" width="2.28515625" style="156" customWidth="1"/>
    <col min="7946" max="7946" width="3" style="156" customWidth="1"/>
    <col min="7947" max="7947" width="21.5703125" style="156" customWidth="1"/>
    <col min="7948" max="7948" width="1.7109375" style="156" customWidth="1"/>
    <col min="7949" max="7949" width="4.5703125" style="156" customWidth="1"/>
    <col min="7950" max="7950" width="5.42578125" style="156" customWidth="1"/>
    <col min="7951" max="7951" width="8.28515625" style="156" customWidth="1"/>
    <col min="7952" max="7952" width="2.28515625" style="156" customWidth="1"/>
    <col min="7953" max="7953" width="1.140625" style="156" customWidth="1"/>
    <col min="7954" max="7954" width="24" style="156" customWidth="1"/>
    <col min="7955" max="7955" width="3.5703125" style="156" customWidth="1"/>
    <col min="7956" max="7956" width="1" style="156" customWidth="1"/>
    <col min="7957" max="7957" width="11.42578125" style="156" customWidth="1"/>
    <col min="7958" max="7958" width="1.140625" style="156" customWidth="1"/>
    <col min="7959" max="8192" width="6.85546875" style="156" customWidth="1"/>
    <col min="8193" max="8196" width="1.140625" style="156" customWidth="1"/>
    <col min="8197" max="8197" width="2.28515625" style="156" customWidth="1"/>
    <col min="8198" max="8198" width="1.140625" style="156" customWidth="1"/>
    <col min="8199" max="8199" width="2.28515625" style="156" customWidth="1"/>
    <col min="8200" max="8200" width="1.140625" style="156" customWidth="1"/>
    <col min="8201" max="8201" width="2.28515625" style="156" customWidth="1"/>
    <col min="8202" max="8202" width="3" style="156" customWidth="1"/>
    <col min="8203" max="8203" width="21.5703125" style="156" customWidth="1"/>
    <col min="8204" max="8204" width="1.7109375" style="156" customWidth="1"/>
    <col min="8205" max="8205" width="4.5703125" style="156" customWidth="1"/>
    <col min="8206" max="8206" width="5.42578125" style="156" customWidth="1"/>
    <col min="8207" max="8207" width="8.28515625" style="156" customWidth="1"/>
    <col min="8208" max="8208" width="2.28515625" style="156" customWidth="1"/>
    <col min="8209" max="8209" width="1.140625" style="156" customWidth="1"/>
    <col min="8210" max="8210" width="24" style="156" customWidth="1"/>
    <col min="8211" max="8211" width="3.5703125" style="156" customWidth="1"/>
    <col min="8212" max="8212" width="1" style="156" customWidth="1"/>
    <col min="8213" max="8213" width="11.42578125" style="156" customWidth="1"/>
    <col min="8214" max="8214" width="1.140625" style="156" customWidth="1"/>
    <col min="8215" max="8448" width="6.85546875" style="156" customWidth="1"/>
    <col min="8449" max="8452" width="1.140625" style="156" customWidth="1"/>
    <col min="8453" max="8453" width="2.28515625" style="156" customWidth="1"/>
    <col min="8454" max="8454" width="1.140625" style="156" customWidth="1"/>
    <col min="8455" max="8455" width="2.28515625" style="156" customWidth="1"/>
    <col min="8456" max="8456" width="1.140625" style="156" customWidth="1"/>
    <col min="8457" max="8457" width="2.28515625" style="156" customWidth="1"/>
    <col min="8458" max="8458" width="3" style="156" customWidth="1"/>
    <col min="8459" max="8459" width="21.5703125" style="156" customWidth="1"/>
    <col min="8460" max="8460" width="1.7109375" style="156" customWidth="1"/>
    <col min="8461" max="8461" width="4.5703125" style="156" customWidth="1"/>
    <col min="8462" max="8462" width="5.42578125" style="156" customWidth="1"/>
    <col min="8463" max="8463" width="8.28515625" style="156" customWidth="1"/>
    <col min="8464" max="8464" width="2.28515625" style="156" customWidth="1"/>
    <col min="8465" max="8465" width="1.140625" style="156" customWidth="1"/>
    <col min="8466" max="8466" width="24" style="156" customWidth="1"/>
    <col min="8467" max="8467" width="3.5703125" style="156" customWidth="1"/>
    <col min="8468" max="8468" width="1" style="156" customWidth="1"/>
    <col min="8469" max="8469" width="11.42578125" style="156" customWidth="1"/>
    <col min="8470" max="8470" width="1.140625" style="156" customWidth="1"/>
    <col min="8471" max="8704" width="6.85546875" style="156" customWidth="1"/>
    <col min="8705" max="8708" width="1.140625" style="156" customWidth="1"/>
    <col min="8709" max="8709" width="2.28515625" style="156" customWidth="1"/>
    <col min="8710" max="8710" width="1.140625" style="156" customWidth="1"/>
    <col min="8711" max="8711" width="2.28515625" style="156" customWidth="1"/>
    <col min="8712" max="8712" width="1.140625" style="156" customWidth="1"/>
    <col min="8713" max="8713" width="2.28515625" style="156" customWidth="1"/>
    <col min="8714" max="8714" width="3" style="156" customWidth="1"/>
    <col min="8715" max="8715" width="21.5703125" style="156" customWidth="1"/>
    <col min="8716" max="8716" width="1.7109375" style="156" customWidth="1"/>
    <col min="8717" max="8717" width="4.5703125" style="156" customWidth="1"/>
    <col min="8718" max="8718" width="5.42578125" style="156" customWidth="1"/>
    <col min="8719" max="8719" width="8.28515625" style="156" customWidth="1"/>
    <col min="8720" max="8720" width="2.28515625" style="156" customWidth="1"/>
    <col min="8721" max="8721" width="1.140625" style="156" customWidth="1"/>
    <col min="8722" max="8722" width="24" style="156" customWidth="1"/>
    <col min="8723" max="8723" width="3.5703125" style="156" customWidth="1"/>
    <col min="8724" max="8724" width="1" style="156" customWidth="1"/>
    <col min="8725" max="8725" width="11.42578125" style="156" customWidth="1"/>
    <col min="8726" max="8726" width="1.140625" style="156" customWidth="1"/>
    <col min="8727" max="8960" width="6.85546875" style="156" customWidth="1"/>
    <col min="8961" max="8964" width="1.140625" style="156" customWidth="1"/>
    <col min="8965" max="8965" width="2.28515625" style="156" customWidth="1"/>
    <col min="8966" max="8966" width="1.140625" style="156" customWidth="1"/>
    <col min="8967" max="8967" width="2.28515625" style="156" customWidth="1"/>
    <col min="8968" max="8968" width="1.140625" style="156" customWidth="1"/>
    <col min="8969" max="8969" width="2.28515625" style="156" customWidth="1"/>
    <col min="8970" max="8970" width="3" style="156" customWidth="1"/>
    <col min="8971" max="8971" width="21.5703125" style="156" customWidth="1"/>
    <col min="8972" max="8972" width="1.7109375" style="156" customWidth="1"/>
    <col min="8973" max="8973" width="4.5703125" style="156" customWidth="1"/>
    <col min="8974" max="8974" width="5.42578125" style="156" customWidth="1"/>
    <col min="8975" max="8975" width="8.28515625" style="156" customWidth="1"/>
    <col min="8976" max="8976" width="2.28515625" style="156" customWidth="1"/>
    <col min="8977" max="8977" width="1.140625" style="156" customWidth="1"/>
    <col min="8978" max="8978" width="24" style="156" customWidth="1"/>
    <col min="8979" max="8979" width="3.5703125" style="156" customWidth="1"/>
    <col min="8980" max="8980" width="1" style="156" customWidth="1"/>
    <col min="8981" max="8981" width="11.42578125" style="156" customWidth="1"/>
    <col min="8982" max="8982" width="1.140625" style="156" customWidth="1"/>
    <col min="8983" max="9216" width="6.85546875" style="156" customWidth="1"/>
    <col min="9217" max="9220" width="1.140625" style="156" customWidth="1"/>
    <col min="9221" max="9221" width="2.28515625" style="156" customWidth="1"/>
    <col min="9222" max="9222" width="1.140625" style="156" customWidth="1"/>
    <col min="9223" max="9223" width="2.28515625" style="156" customWidth="1"/>
    <col min="9224" max="9224" width="1.140625" style="156" customWidth="1"/>
    <col min="9225" max="9225" width="2.28515625" style="156" customWidth="1"/>
    <col min="9226" max="9226" width="3" style="156" customWidth="1"/>
    <col min="9227" max="9227" width="21.5703125" style="156" customWidth="1"/>
    <col min="9228" max="9228" width="1.7109375" style="156" customWidth="1"/>
    <col min="9229" max="9229" width="4.5703125" style="156" customWidth="1"/>
    <col min="9230" max="9230" width="5.42578125" style="156" customWidth="1"/>
    <col min="9231" max="9231" width="8.28515625" style="156" customWidth="1"/>
    <col min="9232" max="9232" width="2.28515625" style="156" customWidth="1"/>
    <col min="9233" max="9233" width="1.140625" style="156" customWidth="1"/>
    <col min="9234" max="9234" width="24" style="156" customWidth="1"/>
    <col min="9235" max="9235" width="3.5703125" style="156" customWidth="1"/>
    <col min="9236" max="9236" width="1" style="156" customWidth="1"/>
    <col min="9237" max="9237" width="11.42578125" style="156" customWidth="1"/>
    <col min="9238" max="9238" width="1.140625" style="156" customWidth="1"/>
    <col min="9239" max="9472" width="6.85546875" style="156" customWidth="1"/>
    <col min="9473" max="9476" width="1.140625" style="156" customWidth="1"/>
    <col min="9477" max="9477" width="2.28515625" style="156" customWidth="1"/>
    <col min="9478" max="9478" width="1.140625" style="156" customWidth="1"/>
    <col min="9479" max="9479" width="2.28515625" style="156" customWidth="1"/>
    <col min="9480" max="9480" width="1.140625" style="156" customWidth="1"/>
    <col min="9481" max="9481" width="2.28515625" style="156" customWidth="1"/>
    <col min="9482" max="9482" width="3" style="156" customWidth="1"/>
    <col min="9483" max="9483" width="21.5703125" style="156" customWidth="1"/>
    <col min="9484" max="9484" width="1.7109375" style="156" customWidth="1"/>
    <col min="9485" max="9485" width="4.5703125" style="156" customWidth="1"/>
    <col min="9486" max="9486" width="5.42578125" style="156" customWidth="1"/>
    <col min="9487" max="9487" width="8.28515625" style="156" customWidth="1"/>
    <col min="9488" max="9488" width="2.28515625" style="156" customWidth="1"/>
    <col min="9489" max="9489" width="1.140625" style="156" customWidth="1"/>
    <col min="9490" max="9490" width="24" style="156" customWidth="1"/>
    <col min="9491" max="9491" width="3.5703125" style="156" customWidth="1"/>
    <col min="9492" max="9492" width="1" style="156" customWidth="1"/>
    <col min="9493" max="9493" width="11.42578125" style="156" customWidth="1"/>
    <col min="9494" max="9494" width="1.140625" style="156" customWidth="1"/>
    <col min="9495" max="9728" width="6.85546875" style="156" customWidth="1"/>
    <col min="9729" max="9732" width="1.140625" style="156" customWidth="1"/>
    <col min="9733" max="9733" width="2.28515625" style="156" customWidth="1"/>
    <col min="9734" max="9734" width="1.140625" style="156" customWidth="1"/>
    <col min="9735" max="9735" width="2.28515625" style="156" customWidth="1"/>
    <col min="9736" max="9736" width="1.140625" style="156" customWidth="1"/>
    <col min="9737" max="9737" width="2.28515625" style="156" customWidth="1"/>
    <col min="9738" max="9738" width="3" style="156" customWidth="1"/>
    <col min="9739" max="9739" width="21.5703125" style="156" customWidth="1"/>
    <col min="9740" max="9740" width="1.7109375" style="156" customWidth="1"/>
    <col min="9741" max="9741" width="4.5703125" style="156" customWidth="1"/>
    <col min="9742" max="9742" width="5.42578125" style="156" customWidth="1"/>
    <col min="9743" max="9743" width="8.28515625" style="156" customWidth="1"/>
    <col min="9744" max="9744" width="2.28515625" style="156" customWidth="1"/>
    <col min="9745" max="9745" width="1.140625" style="156" customWidth="1"/>
    <col min="9746" max="9746" width="24" style="156" customWidth="1"/>
    <col min="9747" max="9747" width="3.5703125" style="156" customWidth="1"/>
    <col min="9748" max="9748" width="1" style="156" customWidth="1"/>
    <col min="9749" max="9749" width="11.42578125" style="156" customWidth="1"/>
    <col min="9750" max="9750" width="1.140625" style="156" customWidth="1"/>
    <col min="9751" max="9984" width="6.85546875" style="156" customWidth="1"/>
    <col min="9985" max="9988" width="1.140625" style="156" customWidth="1"/>
    <col min="9989" max="9989" width="2.28515625" style="156" customWidth="1"/>
    <col min="9990" max="9990" width="1.140625" style="156" customWidth="1"/>
    <col min="9991" max="9991" width="2.28515625" style="156" customWidth="1"/>
    <col min="9992" max="9992" width="1.140625" style="156" customWidth="1"/>
    <col min="9993" max="9993" width="2.28515625" style="156" customWidth="1"/>
    <col min="9994" max="9994" width="3" style="156" customWidth="1"/>
    <col min="9995" max="9995" width="21.5703125" style="156" customWidth="1"/>
    <col min="9996" max="9996" width="1.7109375" style="156" customWidth="1"/>
    <col min="9997" max="9997" width="4.5703125" style="156" customWidth="1"/>
    <col min="9998" max="9998" width="5.42578125" style="156" customWidth="1"/>
    <col min="9999" max="9999" width="8.28515625" style="156" customWidth="1"/>
    <col min="10000" max="10000" width="2.28515625" style="156" customWidth="1"/>
    <col min="10001" max="10001" width="1.140625" style="156" customWidth="1"/>
    <col min="10002" max="10002" width="24" style="156" customWidth="1"/>
    <col min="10003" max="10003" width="3.5703125" style="156" customWidth="1"/>
    <col min="10004" max="10004" width="1" style="156" customWidth="1"/>
    <col min="10005" max="10005" width="11.42578125" style="156" customWidth="1"/>
    <col min="10006" max="10006" width="1.140625" style="156" customWidth="1"/>
    <col min="10007" max="10240" width="6.85546875" style="156" customWidth="1"/>
    <col min="10241" max="10244" width="1.140625" style="156" customWidth="1"/>
    <col min="10245" max="10245" width="2.28515625" style="156" customWidth="1"/>
    <col min="10246" max="10246" width="1.140625" style="156" customWidth="1"/>
    <col min="10247" max="10247" width="2.28515625" style="156" customWidth="1"/>
    <col min="10248" max="10248" width="1.140625" style="156" customWidth="1"/>
    <col min="10249" max="10249" width="2.28515625" style="156" customWidth="1"/>
    <col min="10250" max="10250" width="3" style="156" customWidth="1"/>
    <col min="10251" max="10251" width="21.5703125" style="156" customWidth="1"/>
    <col min="10252" max="10252" width="1.7109375" style="156" customWidth="1"/>
    <col min="10253" max="10253" width="4.5703125" style="156" customWidth="1"/>
    <col min="10254" max="10254" width="5.42578125" style="156" customWidth="1"/>
    <col min="10255" max="10255" width="8.28515625" style="156" customWidth="1"/>
    <col min="10256" max="10256" width="2.28515625" style="156" customWidth="1"/>
    <col min="10257" max="10257" width="1.140625" style="156" customWidth="1"/>
    <col min="10258" max="10258" width="24" style="156" customWidth="1"/>
    <col min="10259" max="10259" width="3.5703125" style="156" customWidth="1"/>
    <col min="10260" max="10260" width="1" style="156" customWidth="1"/>
    <col min="10261" max="10261" width="11.42578125" style="156" customWidth="1"/>
    <col min="10262" max="10262" width="1.140625" style="156" customWidth="1"/>
    <col min="10263" max="10496" width="6.85546875" style="156" customWidth="1"/>
    <col min="10497" max="10500" width="1.140625" style="156" customWidth="1"/>
    <col min="10501" max="10501" width="2.28515625" style="156" customWidth="1"/>
    <col min="10502" max="10502" width="1.140625" style="156" customWidth="1"/>
    <col min="10503" max="10503" width="2.28515625" style="156" customWidth="1"/>
    <col min="10504" max="10504" width="1.140625" style="156" customWidth="1"/>
    <col min="10505" max="10505" width="2.28515625" style="156" customWidth="1"/>
    <col min="10506" max="10506" width="3" style="156" customWidth="1"/>
    <col min="10507" max="10507" width="21.5703125" style="156" customWidth="1"/>
    <col min="10508" max="10508" width="1.7109375" style="156" customWidth="1"/>
    <col min="10509" max="10509" width="4.5703125" style="156" customWidth="1"/>
    <col min="10510" max="10510" width="5.42578125" style="156" customWidth="1"/>
    <col min="10511" max="10511" width="8.28515625" style="156" customWidth="1"/>
    <col min="10512" max="10512" width="2.28515625" style="156" customWidth="1"/>
    <col min="10513" max="10513" width="1.140625" style="156" customWidth="1"/>
    <col min="10514" max="10514" width="24" style="156" customWidth="1"/>
    <col min="10515" max="10515" width="3.5703125" style="156" customWidth="1"/>
    <col min="10516" max="10516" width="1" style="156" customWidth="1"/>
    <col min="10517" max="10517" width="11.42578125" style="156" customWidth="1"/>
    <col min="10518" max="10518" width="1.140625" style="156" customWidth="1"/>
    <col min="10519" max="10752" width="6.85546875" style="156" customWidth="1"/>
    <col min="10753" max="10756" width="1.140625" style="156" customWidth="1"/>
    <col min="10757" max="10757" width="2.28515625" style="156" customWidth="1"/>
    <col min="10758" max="10758" width="1.140625" style="156" customWidth="1"/>
    <col min="10759" max="10759" width="2.28515625" style="156" customWidth="1"/>
    <col min="10760" max="10760" width="1.140625" style="156" customWidth="1"/>
    <col min="10761" max="10761" width="2.28515625" style="156" customWidth="1"/>
    <col min="10762" max="10762" width="3" style="156" customWidth="1"/>
    <col min="10763" max="10763" width="21.5703125" style="156" customWidth="1"/>
    <col min="10764" max="10764" width="1.7109375" style="156" customWidth="1"/>
    <col min="10765" max="10765" width="4.5703125" style="156" customWidth="1"/>
    <col min="10766" max="10766" width="5.42578125" style="156" customWidth="1"/>
    <col min="10767" max="10767" width="8.28515625" style="156" customWidth="1"/>
    <col min="10768" max="10768" width="2.28515625" style="156" customWidth="1"/>
    <col min="10769" max="10769" width="1.140625" style="156" customWidth="1"/>
    <col min="10770" max="10770" width="24" style="156" customWidth="1"/>
    <col min="10771" max="10771" width="3.5703125" style="156" customWidth="1"/>
    <col min="10772" max="10772" width="1" style="156" customWidth="1"/>
    <col min="10773" max="10773" width="11.42578125" style="156" customWidth="1"/>
    <col min="10774" max="10774" width="1.140625" style="156" customWidth="1"/>
    <col min="10775" max="11008" width="6.85546875" style="156" customWidth="1"/>
    <col min="11009" max="11012" width="1.140625" style="156" customWidth="1"/>
    <col min="11013" max="11013" width="2.28515625" style="156" customWidth="1"/>
    <col min="11014" max="11014" width="1.140625" style="156" customWidth="1"/>
    <col min="11015" max="11015" width="2.28515625" style="156" customWidth="1"/>
    <col min="11016" max="11016" width="1.140625" style="156" customWidth="1"/>
    <col min="11017" max="11017" width="2.28515625" style="156" customWidth="1"/>
    <col min="11018" max="11018" width="3" style="156" customWidth="1"/>
    <col min="11019" max="11019" width="21.5703125" style="156" customWidth="1"/>
    <col min="11020" max="11020" width="1.7109375" style="156" customWidth="1"/>
    <col min="11021" max="11021" width="4.5703125" style="156" customWidth="1"/>
    <col min="11022" max="11022" width="5.42578125" style="156" customWidth="1"/>
    <col min="11023" max="11023" width="8.28515625" style="156" customWidth="1"/>
    <col min="11024" max="11024" width="2.28515625" style="156" customWidth="1"/>
    <col min="11025" max="11025" width="1.140625" style="156" customWidth="1"/>
    <col min="11026" max="11026" width="24" style="156" customWidth="1"/>
    <col min="11027" max="11027" width="3.5703125" style="156" customWidth="1"/>
    <col min="11028" max="11028" width="1" style="156" customWidth="1"/>
    <col min="11029" max="11029" width="11.42578125" style="156" customWidth="1"/>
    <col min="11030" max="11030" width="1.140625" style="156" customWidth="1"/>
    <col min="11031" max="11264" width="6.85546875" style="156" customWidth="1"/>
    <col min="11265" max="11268" width="1.140625" style="156" customWidth="1"/>
    <col min="11269" max="11269" width="2.28515625" style="156" customWidth="1"/>
    <col min="11270" max="11270" width="1.140625" style="156" customWidth="1"/>
    <col min="11271" max="11271" width="2.28515625" style="156" customWidth="1"/>
    <col min="11272" max="11272" width="1.140625" style="156" customWidth="1"/>
    <col min="11273" max="11273" width="2.28515625" style="156" customWidth="1"/>
    <col min="11274" max="11274" width="3" style="156" customWidth="1"/>
    <col min="11275" max="11275" width="21.5703125" style="156" customWidth="1"/>
    <col min="11276" max="11276" width="1.7109375" style="156" customWidth="1"/>
    <col min="11277" max="11277" width="4.5703125" style="156" customWidth="1"/>
    <col min="11278" max="11278" width="5.42578125" style="156" customWidth="1"/>
    <col min="11279" max="11279" width="8.28515625" style="156" customWidth="1"/>
    <col min="11280" max="11280" width="2.28515625" style="156" customWidth="1"/>
    <col min="11281" max="11281" width="1.140625" style="156" customWidth="1"/>
    <col min="11282" max="11282" width="24" style="156" customWidth="1"/>
    <col min="11283" max="11283" width="3.5703125" style="156" customWidth="1"/>
    <col min="11284" max="11284" width="1" style="156" customWidth="1"/>
    <col min="11285" max="11285" width="11.42578125" style="156" customWidth="1"/>
    <col min="11286" max="11286" width="1.140625" style="156" customWidth="1"/>
    <col min="11287" max="11520" width="6.85546875" style="156" customWidth="1"/>
    <col min="11521" max="11524" width="1.140625" style="156" customWidth="1"/>
    <col min="11525" max="11525" width="2.28515625" style="156" customWidth="1"/>
    <col min="11526" max="11526" width="1.140625" style="156" customWidth="1"/>
    <col min="11527" max="11527" width="2.28515625" style="156" customWidth="1"/>
    <col min="11528" max="11528" width="1.140625" style="156" customWidth="1"/>
    <col min="11529" max="11529" width="2.28515625" style="156" customWidth="1"/>
    <col min="11530" max="11530" width="3" style="156" customWidth="1"/>
    <col min="11531" max="11531" width="21.5703125" style="156" customWidth="1"/>
    <col min="11532" max="11532" width="1.7109375" style="156" customWidth="1"/>
    <col min="11533" max="11533" width="4.5703125" style="156" customWidth="1"/>
    <col min="11534" max="11534" width="5.42578125" style="156" customWidth="1"/>
    <col min="11535" max="11535" width="8.28515625" style="156" customWidth="1"/>
    <col min="11536" max="11536" width="2.28515625" style="156" customWidth="1"/>
    <col min="11537" max="11537" width="1.140625" style="156" customWidth="1"/>
    <col min="11538" max="11538" width="24" style="156" customWidth="1"/>
    <col min="11539" max="11539" width="3.5703125" style="156" customWidth="1"/>
    <col min="11540" max="11540" width="1" style="156" customWidth="1"/>
    <col min="11541" max="11541" width="11.42578125" style="156" customWidth="1"/>
    <col min="11542" max="11542" width="1.140625" style="156" customWidth="1"/>
    <col min="11543" max="11776" width="6.85546875" style="156" customWidth="1"/>
    <col min="11777" max="11780" width="1.140625" style="156" customWidth="1"/>
    <col min="11781" max="11781" width="2.28515625" style="156" customWidth="1"/>
    <col min="11782" max="11782" width="1.140625" style="156" customWidth="1"/>
    <col min="11783" max="11783" width="2.28515625" style="156" customWidth="1"/>
    <col min="11784" max="11784" width="1.140625" style="156" customWidth="1"/>
    <col min="11785" max="11785" width="2.28515625" style="156" customWidth="1"/>
    <col min="11786" max="11786" width="3" style="156" customWidth="1"/>
    <col min="11787" max="11787" width="21.5703125" style="156" customWidth="1"/>
    <col min="11788" max="11788" width="1.7109375" style="156" customWidth="1"/>
    <col min="11789" max="11789" width="4.5703125" style="156" customWidth="1"/>
    <col min="11790" max="11790" width="5.42578125" style="156" customWidth="1"/>
    <col min="11791" max="11791" width="8.28515625" style="156" customWidth="1"/>
    <col min="11792" max="11792" width="2.28515625" style="156" customWidth="1"/>
    <col min="11793" max="11793" width="1.140625" style="156" customWidth="1"/>
    <col min="11794" max="11794" width="24" style="156" customWidth="1"/>
    <col min="11795" max="11795" width="3.5703125" style="156" customWidth="1"/>
    <col min="11796" max="11796" width="1" style="156" customWidth="1"/>
    <col min="11797" max="11797" width="11.42578125" style="156" customWidth="1"/>
    <col min="11798" max="11798" width="1.140625" style="156" customWidth="1"/>
    <col min="11799" max="12032" width="6.85546875" style="156" customWidth="1"/>
    <col min="12033" max="12036" width="1.140625" style="156" customWidth="1"/>
    <col min="12037" max="12037" width="2.28515625" style="156" customWidth="1"/>
    <col min="12038" max="12038" width="1.140625" style="156" customWidth="1"/>
    <col min="12039" max="12039" width="2.28515625" style="156" customWidth="1"/>
    <col min="12040" max="12040" width="1.140625" style="156" customWidth="1"/>
    <col min="12041" max="12041" width="2.28515625" style="156" customWidth="1"/>
    <col min="12042" max="12042" width="3" style="156" customWidth="1"/>
    <col min="12043" max="12043" width="21.5703125" style="156" customWidth="1"/>
    <col min="12044" max="12044" width="1.7109375" style="156" customWidth="1"/>
    <col min="12045" max="12045" width="4.5703125" style="156" customWidth="1"/>
    <col min="12046" max="12046" width="5.42578125" style="156" customWidth="1"/>
    <col min="12047" max="12047" width="8.28515625" style="156" customWidth="1"/>
    <col min="12048" max="12048" width="2.28515625" style="156" customWidth="1"/>
    <col min="12049" max="12049" width="1.140625" style="156" customWidth="1"/>
    <col min="12050" max="12050" width="24" style="156" customWidth="1"/>
    <col min="12051" max="12051" width="3.5703125" style="156" customWidth="1"/>
    <col min="12052" max="12052" width="1" style="156" customWidth="1"/>
    <col min="12053" max="12053" width="11.42578125" style="156" customWidth="1"/>
    <col min="12054" max="12054" width="1.140625" style="156" customWidth="1"/>
    <col min="12055" max="12288" width="6.85546875" style="156" customWidth="1"/>
    <col min="12289" max="12292" width="1.140625" style="156" customWidth="1"/>
    <col min="12293" max="12293" width="2.28515625" style="156" customWidth="1"/>
    <col min="12294" max="12294" width="1.140625" style="156" customWidth="1"/>
    <col min="12295" max="12295" width="2.28515625" style="156" customWidth="1"/>
    <col min="12296" max="12296" width="1.140625" style="156" customWidth="1"/>
    <col min="12297" max="12297" width="2.28515625" style="156" customWidth="1"/>
    <col min="12298" max="12298" width="3" style="156" customWidth="1"/>
    <col min="12299" max="12299" width="21.5703125" style="156" customWidth="1"/>
    <col min="12300" max="12300" width="1.7109375" style="156" customWidth="1"/>
    <col min="12301" max="12301" width="4.5703125" style="156" customWidth="1"/>
    <col min="12302" max="12302" width="5.42578125" style="156" customWidth="1"/>
    <col min="12303" max="12303" width="8.28515625" style="156" customWidth="1"/>
    <col min="12304" max="12304" width="2.28515625" style="156" customWidth="1"/>
    <col min="12305" max="12305" width="1.140625" style="156" customWidth="1"/>
    <col min="12306" max="12306" width="24" style="156" customWidth="1"/>
    <col min="12307" max="12307" width="3.5703125" style="156" customWidth="1"/>
    <col min="12308" max="12308" width="1" style="156" customWidth="1"/>
    <col min="12309" max="12309" width="11.42578125" style="156" customWidth="1"/>
    <col min="12310" max="12310" width="1.140625" style="156" customWidth="1"/>
    <col min="12311" max="12544" width="6.85546875" style="156" customWidth="1"/>
    <col min="12545" max="12548" width="1.140625" style="156" customWidth="1"/>
    <col min="12549" max="12549" width="2.28515625" style="156" customWidth="1"/>
    <col min="12550" max="12550" width="1.140625" style="156" customWidth="1"/>
    <col min="12551" max="12551" width="2.28515625" style="156" customWidth="1"/>
    <col min="12552" max="12552" width="1.140625" style="156" customWidth="1"/>
    <col min="12553" max="12553" width="2.28515625" style="156" customWidth="1"/>
    <col min="12554" max="12554" width="3" style="156" customWidth="1"/>
    <col min="12555" max="12555" width="21.5703125" style="156" customWidth="1"/>
    <col min="12556" max="12556" width="1.7109375" style="156" customWidth="1"/>
    <col min="12557" max="12557" width="4.5703125" style="156" customWidth="1"/>
    <col min="12558" max="12558" width="5.42578125" style="156" customWidth="1"/>
    <col min="12559" max="12559" width="8.28515625" style="156" customWidth="1"/>
    <col min="12560" max="12560" width="2.28515625" style="156" customWidth="1"/>
    <col min="12561" max="12561" width="1.140625" style="156" customWidth="1"/>
    <col min="12562" max="12562" width="24" style="156" customWidth="1"/>
    <col min="12563" max="12563" width="3.5703125" style="156" customWidth="1"/>
    <col min="12564" max="12564" width="1" style="156" customWidth="1"/>
    <col min="12565" max="12565" width="11.42578125" style="156" customWidth="1"/>
    <col min="12566" max="12566" width="1.140625" style="156" customWidth="1"/>
    <col min="12567" max="12800" width="6.85546875" style="156" customWidth="1"/>
    <col min="12801" max="12804" width="1.140625" style="156" customWidth="1"/>
    <col min="12805" max="12805" width="2.28515625" style="156" customWidth="1"/>
    <col min="12806" max="12806" width="1.140625" style="156" customWidth="1"/>
    <col min="12807" max="12807" width="2.28515625" style="156" customWidth="1"/>
    <col min="12808" max="12808" width="1.140625" style="156" customWidth="1"/>
    <col min="12809" max="12809" width="2.28515625" style="156" customWidth="1"/>
    <col min="12810" max="12810" width="3" style="156" customWidth="1"/>
    <col min="12811" max="12811" width="21.5703125" style="156" customWidth="1"/>
    <col min="12812" max="12812" width="1.7109375" style="156" customWidth="1"/>
    <col min="12813" max="12813" width="4.5703125" style="156" customWidth="1"/>
    <col min="12814" max="12814" width="5.42578125" style="156" customWidth="1"/>
    <col min="12815" max="12815" width="8.28515625" style="156" customWidth="1"/>
    <col min="12816" max="12816" width="2.28515625" style="156" customWidth="1"/>
    <col min="12817" max="12817" width="1.140625" style="156" customWidth="1"/>
    <col min="12818" max="12818" width="24" style="156" customWidth="1"/>
    <col min="12819" max="12819" width="3.5703125" style="156" customWidth="1"/>
    <col min="12820" max="12820" width="1" style="156" customWidth="1"/>
    <col min="12821" max="12821" width="11.42578125" style="156" customWidth="1"/>
    <col min="12822" max="12822" width="1.140625" style="156" customWidth="1"/>
    <col min="12823" max="13056" width="6.85546875" style="156" customWidth="1"/>
    <col min="13057" max="13060" width="1.140625" style="156" customWidth="1"/>
    <col min="13061" max="13061" width="2.28515625" style="156" customWidth="1"/>
    <col min="13062" max="13062" width="1.140625" style="156" customWidth="1"/>
    <col min="13063" max="13063" width="2.28515625" style="156" customWidth="1"/>
    <col min="13064" max="13064" width="1.140625" style="156" customWidth="1"/>
    <col min="13065" max="13065" width="2.28515625" style="156" customWidth="1"/>
    <col min="13066" max="13066" width="3" style="156" customWidth="1"/>
    <col min="13067" max="13067" width="21.5703125" style="156" customWidth="1"/>
    <col min="13068" max="13068" width="1.7109375" style="156" customWidth="1"/>
    <col min="13069" max="13069" width="4.5703125" style="156" customWidth="1"/>
    <col min="13070" max="13070" width="5.42578125" style="156" customWidth="1"/>
    <col min="13071" max="13071" width="8.28515625" style="156" customWidth="1"/>
    <col min="13072" max="13072" width="2.28515625" style="156" customWidth="1"/>
    <col min="13073" max="13073" width="1.140625" style="156" customWidth="1"/>
    <col min="13074" max="13074" width="24" style="156" customWidth="1"/>
    <col min="13075" max="13075" width="3.5703125" style="156" customWidth="1"/>
    <col min="13076" max="13076" width="1" style="156" customWidth="1"/>
    <col min="13077" max="13077" width="11.42578125" style="156" customWidth="1"/>
    <col min="13078" max="13078" width="1.140625" style="156" customWidth="1"/>
    <col min="13079" max="13312" width="6.85546875" style="156" customWidth="1"/>
    <col min="13313" max="13316" width="1.140625" style="156" customWidth="1"/>
    <col min="13317" max="13317" width="2.28515625" style="156" customWidth="1"/>
    <col min="13318" max="13318" width="1.140625" style="156" customWidth="1"/>
    <col min="13319" max="13319" width="2.28515625" style="156" customWidth="1"/>
    <col min="13320" max="13320" width="1.140625" style="156" customWidth="1"/>
    <col min="13321" max="13321" width="2.28515625" style="156" customWidth="1"/>
    <col min="13322" max="13322" width="3" style="156" customWidth="1"/>
    <col min="13323" max="13323" width="21.5703125" style="156" customWidth="1"/>
    <col min="13324" max="13324" width="1.7109375" style="156" customWidth="1"/>
    <col min="13325" max="13325" width="4.5703125" style="156" customWidth="1"/>
    <col min="13326" max="13326" width="5.42578125" style="156" customWidth="1"/>
    <col min="13327" max="13327" width="8.28515625" style="156" customWidth="1"/>
    <col min="13328" max="13328" width="2.28515625" style="156" customWidth="1"/>
    <col min="13329" max="13329" width="1.140625" style="156" customWidth="1"/>
    <col min="13330" max="13330" width="24" style="156" customWidth="1"/>
    <col min="13331" max="13331" width="3.5703125" style="156" customWidth="1"/>
    <col min="13332" max="13332" width="1" style="156" customWidth="1"/>
    <col min="13333" max="13333" width="11.42578125" style="156" customWidth="1"/>
    <col min="13334" max="13334" width="1.140625" style="156" customWidth="1"/>
    <col min="13335" max="13568" width="6.85546875" style="156" customWidth="1"/>
    <col min="13569" max="13572" width="1.140625" style="156" customWidth="1"/>
    <col min="13573" max="13573" width="2.28515625" style="156" customWidth="1"/>
    <col min="13574" max="13574" width="1.140625" style="156" customWidth="1"/>
    <col min="13575" max="13575" width="2.28515625" style="156" customWidth="1"/>
    <col min="13576" max="13576" width="1.140625" style="156" customWidth="1"/>
    <col min="13577" max="13577" width="2.28515625" style="156" customWidth="1"/>
    <col min="13578" max="13578" width="3" style="156" customWidth="1"/>
    <col min="13579" max="13579" width="21.5703125" style="156" customWidth="1"/>
    <col min="13580" max="13580" width="1.7109375" style="156" customWidth="1"/>
    <col min="13581" max="13581" width="4.5703125" style="156" customWidth="1"/>
    <col min="13582" max="13582" width="5.42578125" style="156" customWidth="1"/>
    <col min="13583" max="13583" width="8.28515625" style="156" customWidth="1"/>
    <col min="13584" max="13584" width="2.28515625" style="156" customWidth="1"/>
    <col min="13585" max="13585" width="1.140625" style="156" customWidth="1"/>
    <col min="13586" max="13586" width="24" style="156" customWidth="1"/>
    <col min="13587" max="13587" width="3.5703125" style="156" customWidth="1"/>
    <col min="13588" max="13588" width="1" style="156" customWidth="1"/>
    <col min="13589" max="13589" width="11.42578125" style="156" customWidth="1"/>
    <col min="13590" max="13590" width="1.140625" style="156" customWidth="1"/>
    <col min="13591" max="13824" width="6.85546875" style="156" customWidth="1"/>
    <col min="13825" max="13828" width="1.140625" style="156" customWidth="1"/>
    <col min="13829" max="13829" width="2.28515625" style="156" customWidth="1"/>
    <col min="13830" max="13830" width="1.140625" style="156" customWidth="1"/>
    <col min="13831" max="13831" width="2.28515625" style="156" customWidth="1"/>
    <col min="13832" max="13832" width="1.140625" style="156" customWidth="1"/>
    <col min="13833" max="13833" width="2.28515625" style="156" customWidth="1"/>
    <col min="13834" max="13834" width="3" style="156" customWidth="1"/>
    <col min="13835" max="13835" width="21.5703125" style="156" customWidth="1"/>
    <col min="13836" max="13836" width="1.7109375" style="156" customWidth="1"/>
    <col min="13837" max="13837" width="4.5703125" style="156" customWidth="1"/>
    <col min="13838" max="13838" width="5.42578125" style="156" customWidth="1"/>
    <col min="13839" max="13839" width="8.28515625" style="156" customWidth="1"/>
    <col min="13840" max="13840" width="2.28515625" style="156" customWidth="1"/>
    <col min="13841" max="13841" width="1.140625" style="156" customWidth="1"/>
    <col min="13842" max="13842" width="24" style="156" customWidth="1"/>
    <col min="13843" max="13843" width="3.5703125" style="156" customWidth="1"/>
    <col min="13844" max="13844" width="1" style="156" customWidth="1"/>
    <col min="13845" max="13845" width="11.42578125" style="156" customWidth="1"/>
    <col min="13846" max="13846" width="1.140625" style="156" customWidth="1"/>
    <col min="13847" max="14080" width="6.85546875" style="156" customWidth="1"/>
    <col min="14081" max="14084" width="1.140625" style="156" customWidth="1"/>
    <col min="14085" max="14085" width="2.28515625" style="156" customWidth="1"/>
    <col min="14086" max="14086" width="1.140625" style="156" customWidth="1"/>
    <col min="14087" max="14087" width="2.28515625" style="156" customWidth="1"/>
    <col min="14088" max="14088" width="1.140625" style="156" customWidth="1"/>
    <col min="14089" max="14089" width="2.28515625" style="156" customWidth="1"/>
    <col min="14090" max="14090" width="3" style="156" customWidth="1"/>
    <col min="14091" max="14091" width="21.5703125" style="156" customWidth="1"/>
    <col min="14092" max="14092" width="1.7109375" style="156" customWidth="1"/>
    <col min="14093" max="14093" width="4.5703125" style="156" customWidth="1"/>
    <col min="14094" max="14094" width="5.42578125" style="156" customWidth="1"/>
    <col min="14095" max="14095" width="8.28515625" style="156" customWidth="1"/>
    <col min="14096" max="14096" width="2.28515625" style="156" customWidth="1"/>
    <col min="14097" max="14097" width="1.140625" style="156" customWidth="1"/>
    <col min="14098" max="14098" width="24" style="156" customWidth="1"/>
    <col min="14099" max="14099" width="3.5703125" style="156" customWidth="1"/>
    <col min="14100" max="14100" width="1" style="156" customWidth="1"/>
    <col min="14101" max="14101" width="11.42578125" style="156" customWidth="1"/>
    <col min="14102" max="14102" width="1.140625" style="156" customWidth="1"/>
    <col min="14103" max="14336" width="6.85546875" style="156" customWidth="1"/>
    <col min="14337" max="14340" width="1.140625" style="156" customWidth="1"/>
    <col min="14341" max="14341" width="2.28515625" style="156" customWidth="1"/>
    <col min="14342" max="14342" width="1.140625" style="156" customWidth="1"/>
    <col min="14343" max="14343" width="2.28515625" style="156" customWidth="1"/>
    <col min="14344" max="14344" width="1.140625" style="156" customWidth="1"/>
    <col min="14345" max="14345" width="2.28515625" style="156" customWidth="1"/>
    <col min="14346" max="14346" width="3" style="156" customWidth="1"/>
    <col min="14347" max="14347" width="21.5703125" style="156" customWidth="1"/>
    <col min="14348" max="14348" width="1.7109375" style="156" customWidth="1"/>
    <col min="14349" max="14349" width="4.5703125" style="156" customWidth="1"/>
    <col min="14350" max="14350" width="5.42578125" style="156" customWidth="1"/>
    <col min="14351" max="14351" width="8.28515625" style="156" customWidth="1"/>
    <col min="14352" max="14352" width="2.28515625" style="156" customWidth="1"/>
    <col min="14353" max="14353" width="1.140625" style="156" customWidth="1"/>
    <col min="14354" max="14354" width="24" style="156" customWidth="1"/>
    <col min="14355" max="14355" width="3.5703125" style="156" customWidth="1"/>
    <col min="14356" max="14356" width="1" style="156" customWidth="1"/>
    <col min="14357" max="14357" width="11.42578125" style="156" customWidth="1"/>
    <col min="14358" max="14358" width="1.140625" style="156" customWidth="1"/>
    <col min="14359" max="14592" width="6.85546875" style="156" customWidth="1"/>
    <col min="14593" max="14596" width="1.140625" style="156" customWidth="1"/>
    <col min="14597" max="14597" width="2.28515625" style="156" customWidth="1"/>
    <col min="14598" max="14598" width="1.140625" style="156" customWidth="1"/>
    <col min="14599" max="14599" width="2.28515625" style="156" customWidth="1"/>
    <col min="14600" max="14600" width="1.140625" style="156" customWidth="1"/>
    <col min="14601" max="14601" width="2.28515625" style="156" customWidth="1"/>
    <col min="14602" max="14602" width="3" style="156" customWidth="1"/>
    <col min="14603" max="14603" width="21.5703125" style="156" customWidth="1"/>
    <col min="14604" max="14604" width="1.7109375" style="156" customWidth="1"/>
    <col min="14605" max="14605" width="4.5703125" style="156" customWidth="1"/>
    <col min="14606" max="14606" width="5.42578125" style="156" customWidth="1"/>
    <col min="14607" max="14607" width="8.28515625" style="156" customWidth="1"/>
    <col min="14608" max="14608" width="2.28515625" style="156" customWidth="1"/>
    <col min="14609" max="14609" width="1.140625" style="156" customWidth="1"/>
    <col min="14610" max="14610" width="24" style="156" customWidth="1"/>
    <col min="14611" max="14611" width="3.5703125" style="156" customWidth="1"/>
    <col min="14612" max="14612" width="1" style="156" customWidth="1"/>
    <col min="14613" max="14613" width="11.42578125" style="156" customWidth="1"/>
    <col min="14614" max="14614" width="1.140625" style="156" customWidth="1"/>
    <col min="14615" max="14848" width="6.85546875" style="156" customWidth="1"/>
    <col min="14849" max="14852" width="1.140625" style="156" customWidth="1"/>
    <col min="14853" max="14853" width="2.28515625" style="156" customWidth="1"/>
    <col min="14854" max="14854" width="1.140625" style="156" customWidth="1"/>
    <col min="14855" max="14855" width="2.28515625" style="156" customWidth="1"/>
    <col min="14856" max="14856" width="1.140625" style="156" customWidth="1"/>
    <col min="14857" max="14857" width="2.28515625" style="156" customWidth="1"/>
    <col min="14858" max="14858" width="3" style="156" customWidth="1"/>
    <col min="14859" max="14859" width="21.5703125" style="156" customWidth="1"/>
    <col min="14860" max="14860" width="1.7109375" style="156" customWidth="1"/>
    <col min="14861" max="14861" width="4.5703125" style="156" customWidth="1"/>
    <col min="14862" max="14862" width="5.42578125" style="156" customWidth="1"/>
    <col min="14863" max="14863" width="8.28515625" style="156" customWidth="1"/>
    <col min="14864" max="14864" width="2.28515625" style="156" customWidth="1"/>
    <col min="14865" max="14865" width="1.140625" style="156" customWidth="1"/>
    <col min="14866" max="14866" width="24" style="156" customWidth="1"/>
    <col min="14867" max="14867" width="3.5703125" style="156" customWidth="1"/>
    <col min="14868" max="14868" width="1" style="156" customWidth="1"/>
    <col min="14869" max="14869" width="11.42578125" style="156" customWidth="1"/>
    <col min="14870" max="14870" width="1.140625" style="156" customWidth="1"/>
    <col min="14871" max="15104" width="6.85546875" style="156" customWidth="1"/>
    <col min="15105" max="15108" width="1.140625" style="156" customWidth="1"/>
    <col min="15109" max="15109" width="2.28515625" style="156" customWidth="1"/>
    <col min="15110" max="15110" width="1.140625" style="156" customWidth="1"/>
    <col min="15111" max="15111" width="2.28515625" style="156" customWidth="1"/>
    <col min="15112" max="15112" width="1.140625" style="156" customWidth="1"/>
    <col min="15113" max="15113" width="2.28515625" style="156" customWidth="1"/>
    <col min="15114" max="15114" width="3" style="156" customWidth="1"/>
    <col min="15115" max="15115" width="21.5703125" style="156" customWidth="1"/>
    <col min="15116" max="15116" width="1.7109375" style="156" customWidth="1"/>
    <col min="15117" max="15117" width="4.5703125" style="156" customWidth="1"/>
    <col min="15118" max="15118" width="5.42578125" style="156" customWidth="1"/>
    <col min="15119" max="15119" width="8.28515625" style="156" customWidth="1"/>
    <col min="15120" max="15120" width="2.28515625" style="156" customWidth="1"/>
    <col min="15121" max="15121" width="1.140625" style="156" customWidth="1"/>
    <col min="15122" max="15122" width="24" style="156" customWidth="1"/>
    <col min="15123" max="15123" width="3.5703125" style="156" customWidth="1"/>
    <col min="15124" max="15124" width="1" style="156" customWidth="1"/>
    <col min="15125" max="15125" width="11.42578125" style="156" customWidth="1"/>
    <col min="15126" max="15126" width="1.140625" style="156" customWidth="1"/>
    <col min="15127" max="15360" width="6.85546875" style="156" customWidth="1"/>
    <col min="15361" max="15364" width="1.140625" style="156" customWidth="1"/>
    <col min="15365" max="15365" width="2.28515625" style="156" customWidth="1"/>
    <col min="15366" max="15366" width="1.140625" style="156" customWidth="1"/>
    <col min="15367" max="15367" width="2.28515625" style="156" customWidth="1"/>
    <col min="15368" max="15368" width="1.140625" style="156" customWidth="1"/>
    <col min="15369" max="15369" width="2.28515625" style="156" customWidth="1"/>
    <col min="15370" max="15370" width="3" style="156" customWidth="1"/>
    <col min="15371" max="15371" width="21.5703125" style="156" customWidth="1"/>
    <col min="15372" max="15372" width="1.7109375" style="156" customWidth="1"/>
    <col min="15373" max="15373" width="4.5703125" style="156" customWidth="1"/>
    <col min="15374" max="15374" width="5.42578125" style="156" customWidth="1"/>
    <col min="15375" max="15375" width="8.28515625" style="156" customWidth="1"/>
    <col min="15376" max="15376" width="2.28515625" style="156" customWidth="1"/>
    <col min="15377" max="15377" width="1.140625" style="156" customWidth="1"/>
    <col min="15378" max="15378" width="24" style="156" customWidth="1"/>
    <col min="15379" max="15379" width="3.5703125" style="156" customWidth="1"/>
    <col min="15380" max="15380" width="1" style="156" customWidth="1"/>
    <col min="15381" max="15381" width="11.42578125" style="156" customWidth="1"/>
    <col min="15382" max="15382" width="1.140625" style="156" customWidth="1"/>
    <col min="15383" max="15616" width="6.85546875" style="156" customWidth="1"/>
    <col min="15617" max="15620" width="1.140625" style="156" customWidth="1"/>
    <col min="15621" max="15621" width="2.28515625" style="156" customWidth="1"/>
    <col min="15622" max="15622" width="1.140625" style="156" customWidth="1"/>
    <col min="15623" max="15623" width="2.28515625" style="156" customWidth="1"/>
    <col min="15624" max="15624" width="1.140625" style="156" customWidth="1"/>
    <col min="15625" max="15625" width="2.28515625" style="156" customWidth="1"/>
    <col min="15626" max="15626" width="3" style="156" customWidth="1"/>
    <col min="15627" max="15627" width="21.5703125" style="156" customWidth="1"/>
    <col min="15628" max="15628" width="1.7109375" style="156" customWidth="1"/>
    <col min="15629" max="15629" width="4.5703125" style="156" customWidth="1"/>
    <col min="15630" max="15630" width="5.42578125" style="156" customWidth="1"/>
    <col min="15631" max="15631" width="8.28515625" style="156" customWidth="1"/>
    <col min="15632" max="15632" width="2.28515625" style="156" customWidth="1"/>
    <col min="15633" max="15633" width="1.140625" style="156" customWidth="1"/>
    <col min="15634" max="15634" width="24" style="156" customWidth="1"/>
    <col min="15635" max="15635" width="3.5703125" style="156" customWidth="1"/>
    <col min="15636" max="15636" width="1" style="156" customWidth="1"/>
    <col min="15637" max="15637" width="11.42578125" style="156" customWidth="1"/>
    <col min="15638" max="15638" width="1.140625" style="156" customWidth="1"/>
    <col min="15639" max="15872" width="6.85546875" style="156" customWidth="1"/>
    <col min="15873" max="15876" width="1.140625" style="156" customWidth="1"/>
    <col min="15877" max="15877" width="2.28515625" style="156" customWidth="1"/>
    <col min="15878" max="15878" width="1.140625" style="156" customWidth="1"/>
    <col min="15879" max="15879" width="2.28515625" style="156" customWidth="1"/>
    <col min="15880" max="15880" width="1.140625" style="156" customWidth="1"/>
    <col min="15881" max="15881" width="2.28515625" style="156" customWidth="1"/>
    <col min="15882" max="15882" width="3" style="156" customWidth="1"/>
    <col min="15883" max="15883" width="21.5703125" style="156" customWidth="1"/>
    <col min="15884" max="15884" width="1.7109375" style="156" customWidth="1"/>
    <col min="15885" max="15885" width="4.5703125" style="156" customWidth="1"/>
    <col min="15886" max="15886" width="5.42578125" style="156" customWidth="1"/>
    <col min="15887" max="15887" width="8.28515625" style="156" customWidth="1"/>
    <col min="15888" max="15888" width="2.28515625" style="156" customWidth="1"/>
    <col min="15889" max="15889" width="1.140625" style="156" customWidth="1"/>
    <col min="15890" max="15890" width="24" style="156" customWidth="1"/>
    <col min="15891" max="15891" width="3.5703125" style="156" customWidth="1"/>
    <col min="15892" max="15892" width="1" style="156" customWidth="1"/>
    <col min="15893" max="15893" width="11.42578125" style="156" customWidth="1"/>
    <col min="15894" max="15894" width="1.140625" style="156" customWidth="1"/>
    <col min="15895" max="16128" width="6.85546875" style="156" customWidth="1"/>
    <col min="16129" max="16132" width="1.140625" style="156" customWidth="1"/>
    <col min="16133" max="16133" width="2.28515625" style="156" customWidth="1"/>
    <col min="16134" max="16134" width="1.140625" style="156" customWidth="1"/>
    <col min="16135" max="16135" width="2.28515625" style="156" customWidth="1"/>
    <col min="16136" max="16136" width="1.140625" style="156" customWidth="1"/>
    <col min="16137" max="16137" width="2.28515625" style="156" customWidth="1"/>
    <col min="16138" max="16138" width="3" style="156" customWidth="1"/>
    <col min="16139" max="16139" width="21.5703125" style="156" customWidth="1"/>
    <col min="16140" max="16140" width="1.7109375" style="156" customWidth="1"/>
    <col min="16141" max="16141" width="4.5703125" style="156" customWidth="1"/>
    <col min="16142" max="16142" width="5.42578125" style="156" customWidth="1"/>
    <col min="16143" max="16143" width="8.28515625" style="156" customWidth="1"/>
    <col min="16144" max="16144" width="2.28515625" style="156" customWidth="1"/>
    <col min="16145" max="16145" width="1.140625" style="156" customWidth="1"/>
    <col min="16146" max="16146" width="24" style="156" customWidth="1"/>
    <col min="16147" max="16147" width="3.5703125" style="156" customWidth="1"/>
    <col min="16148" max="16148" width="1" style="156" customWidth="1"/>
    <col min="16149" max="16149" width="11.42578125" style="156" customWidth="1"/>
    <col min="16150" max="16150" width="1.140625" style="156" customWidth="1"/>
    <col min="16151" max="16384" width="6.85546875" style="156" customWidth="1"/>
  </cols>
  <sheetData>
    <row r="1" spans="1:21" ht="27" customHeight="1" x14ac:dyDescent="0.25">
      <c r="B1" s="188" t="s">
        <v>1913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</row>
    <row r="2" spans="1:21" ht="20.25" customHeight="1" x14ac:dyDescent="0.25">
      <c r="J2" s="189" t="s">
        <v>1914</v>
      </c>
      <c r="K2" s="189"/>
      <c r="L2" s="189"/>
      <c r="M2" s="189"/>
      <c r="N2" s="189"/>
      <c r="O2" s="189"/>
      <c r="P2" s="189"/>
      <c r="Q2" s="189"/>
      <c r="R2" s="189"/>
      <c r="S2" s="189"/>
    </row>
    <row r="3" spans="1:21" ht="7.5" customHeight="1" x14ac:dyDescent="0.25"/>
    <row r="4" spans="1:21" x14ac:dyDescent="0.25">
      <c r="A4" s="186" t="s">
        <v>1915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</row>
    <row r="5" spans="1:21" ht="6" customHeight="1" x14ac:dyDescent="0.25"/>
    <row r="6" spans="1:21" x14ac:dyDescent="0.25">
      <c r="B6" s="184" t="s">
        <v>1916</v>
      </c>
      <c r="C6" s="184"/>
      <c r="D6" s="184"/>
      <c r="E6" s="184"/>
      <c r="F6" s="184"/>
      <c r="G6" s="184"/>
      <c r="H6" s="184"/>
      <c r="I6" s="185" t="s">
        <v>1917</v>
      </c>
      <c r="J6" s="185"/>
      <c r="K6" s="185"/>
      <c r="L6" s="185" t="s">
        <v>1918</v>
      </c>
      <c r="M6" s="185"/>
      <c r="N6" s="185"/>
      <c r="O6" s="185"/>
      <c r="P6" s="185"/>
      <c r="R6" s="185" t="s">
        <v>1919</v>
      </c>
      <c r="S6" s="185"/>
      <c r="T6" s="185"/>
      <c r="U6" s="158">
        <v>41.14</v>
      </c>
    </row>
    <row r="7" spans="1:21" x14ac:dyDescent="0.25">
      <c r="B7" s="184" t="s">
        <v>1920</v>
      </c>
      <c r="C7" s="184"/>
      <c r="D7" s="184"/>
      <c r="E7" s="184"/>
      <c r="F7" s="184"/>
      <c r="G7" s="184"/>
      <c r="H7" s="184"/>
      <c r="I7" s="185" t="s">
        <v>1921</v>
      </c>
      <c r="J7" s="185"/>
      <c r="K7" s="185"/>
      <c r="L7" s="185" t="s">
        <v>1922</v>
      </c>
      <c r="M7" s="185"/>
      <c r="N7" s="185"/>
      <c r="O7" s="185"/>
      <c r="P7" s="185"/>
      <c r="R7" s="185" t="s">
        <v>1923</v>
      </c>
      <c r="S7" s="185"/>
      <c r="T7" s="185"/>
      <c r="U7" s="158">
        <v>25</v>
      </c>
    </row>
    <row r="8" spans="1:21" x14ac:dyDescent="0.25">
      <c r="B8" s="184" t="s">
        <v>1924</v>
      </c>
      <c r="C8" s="184"/>
      <c r="D8" s="184"/>
      <c r="E8" s="184"/>
      <c r="F8" s="184"/>
      <c r="G8" s="184"/>
      <c r="H8" s="184"/>
      <c r="I8" s="185" t="s">
        <v>1925</v>
      </c>
      <c r="J8" s="185"/>
      <c r="K8" s="185"/>
      <c r="L8" s="185" t="s">
        <v>1926</v>
      </c>
      <c r="M8" s="185"/>
      <c r="N8" s="185"/>
      <c r="O8" s="185"/>
      <c r="P8" s="185"/>
      <c r="R8" s="185" t="s">
        <v>1927</v>
      </c>
      <c r="S8" s="185"/>
      <c r="T8" s="185"/>
      <c r="U8" s="158">
        <v>86.16</v>
      </c>
    </row>
    <row r="9" spans="1:21" ht="6" customHeight="1" x14ac:dyDescent="0.25"/>
    <row r="10" spans="1:21" x14ac:dyDescent="0.25">
      <c r="D10" s="157" t="s">
        <v>2</v>
      </c>
      <c r="F10" s="157" t="s">
        <v>2</v>
      </c>
      <c r="H10" s="157" t="s">
        <v>2</v>
      </c>
      <c r="O10" s="178" t="s">
        <v>1915</v>
      </c>
      <c r="P10" s="178"/>
      <c r="Q10" s="178"/>
      <c r="R10" s="178"/>
      <c r="S10" s="178"/>
      <c r="U10" s="159">
        <v>152.30000000000001</v>
      </c>
    </row>
    <row r="11" spans="1:21" x14ac:dyDescent="0.25">
      <c r="A11" s="186" t="s">
        <v>1928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</row>
    <row r="12" spans="1:21" ht="6" customHeight="1" x14ac:dyDescent="0.25"/>
    <row r="13" spans="1:21" x14ac:dyDescent="0.25">
      <c r="B13" s="184" t="s">
        <v>1929</v>
      </c>
      <c r="C13" s="184"/>
      <c r="D13" s="184"/>
      <c r="E13" s="184"/>
      <c r="F13" s="184"/>
      <c r="G13" s="184"/>
      <c r="H13" s="184"/>
      <c r="I13" s="185" t="s">
        <v>1930</v>
      </c>
      <c r="J13" s="185"/>
      <c r="K13" s="185"/>
      <c r="L13" s="185" t="s">
        <v>1931</v>
      </c>
      <c r="M13" s="185"/>
      <c r="N13" s="185"/>
      <c r="O13" s="185"/>
      <c r="P13" s="185"/>
      <c r="R13" s="185" t="s">
        <v>1932</v>
      </c>
      <c r="S13" s="185"/>
      <c r="T13" s="185"/>
      <c r="U13" s="158">
        <v>14</v>
      </c>
    </row>
    <row r="14" spans="1:21" x14ac:dyDescent="0.25">
      <c r="B14" s="184" t="s">
        <v>1933</v>
      </c>
      <c r="C14" s="184"/>
      <c r="D14" s="184"/>
      <c r="E14" s="184"/>
      <c r="F14" s="184"/>
      <c r="G14" s="184"/>
      <c r="H14" s="184"/>
      <c r="I14" s="185" t="s">
        <v>1934</v>
      </c>
      <c r="J14" s="185"/>
      <c r="K14" s="185"/>
      <c r="L14" s="185" t="s">
        <v>1926</v>
      </c>
      <c r="M14" s="185"/>
      <c r="N14" s="185"/>
      <c r="O14" s="185"/>
      <c r="P14" s="185"/>
      <c r="R14" s="182" t="s">
        <v>1935</v>
      </c>
      <c r="S14" s="182"/>
      <c r="T14" s="182"/>
      <c r="U14" s="158">
        <v>269.88</v>
      </c>
    </row>
    <row r="15" spans="1:21" x14ac:dyDescent="0.25">
      <c r="R15" s="182"/>
      <c r="S15" s="182"/>
      <c r="T15" s="182"/>
    </row>
    <row r="16" spans="1:21" x14ac:dyDescent="0.25">
      <c r="B16" s="184" t="s">
        <v>1936</v>
      </c>
      <c r="C16" s="184"/>
      <c r="D16" s="184"/>
      <c r="E16" s="184"/>
      <c r="F16" s="184"/>
      <c r="G16" s="184"/>
      <c r="H16" s="184"/>
      <c r="I16" s="185" t="s">
        <v>1937</v>
      </c>
      <c r="J16" s="185"/>
      <c r="K16" s="185"/>
      <c r="L16" s="185" t="s">
        <v>1926</v>
      </c>
      <c r="M16" s="185"/>
      <c r="N16" s="185"/>
      <c r="O16" s="185"/>
      <c r="P16" s="185"/>
      <c r="R16" s="182" t="s">
        <v>1935</v>
      </c>
      <c r="S16" s="182"/>
      <c r="T16" s="182"/>
      <c r="U16" s="158">
        <v>370</v>
      </c>
    </row>
    <row r="17" spans="2:21" x14ac:dyDescent="0.25">
      <c r="R17" s="182"/>
      <c r="S17" s="182"/>
      <c r="T17" s="182"/>
    </row>
    <row r="18" spans="2:21" x14ac:dyDescent="0.25">
      <c r="B18" s="184" t="s">
        <v>1916</v>
      </c>
      <c r="C18" s="184"/>
      <c r="D18" s="184"/>
      <c r="E18" s="184"/>
      <c r="F18" s="184"/>
      <c r="G18" s="184"/>
      <c r="H18" s="184"/>
      <c r="I18" s="185" t="s">
        <v>1930</v>
      </c>
      <c r="J18" s="185"/>
      <c r="K18" s="185"/>
      <c r="L18" s="185" t="s">
        <v>1931</v>
      </c>
      <c r="M18" s="185"/>
      <c r="N18" s="185"/>
      <c r="O18" s="185"/>
      <c r="P18" s="185"/>
      <c r="R18" s="185" t="s">
        <v>1932</v>
      </c>
      <c r="S18" s="185"/>
      <c r="T18" s="185"/>
      <c r="U18" s="158">
        <v>110.6</v>
      </c>
    </row>
    <row r="19" spans="2:21" x14ac:dyDescent="0.25">
      <c r="B19" s="184" t="s">
        <v>1916</v>
      </c>
      <c r="C19" s="184"/>
      <c r="D19" s="184"/>
      <c r="E19" s="184"/>
      <c r="F19" s="184"/>
      <c r="G19" s="184"/>
      <c r="H19" s="184"/>
      <c r="I19" s="185" t="s">
        <v>1930</v>
      </c>
      <c r="J19" s="185"/>
      <c r="K19" s="185"/>
      <c r="L19" s="185" t="s">
        <v>1938</v>
      </c>
      <c r="M19" s="185"/>
      <c r="N19" s="185"/>
      <c r="O19" s="185"/>
      <c r="P19" s="185"/>
      <c r="R19" s="185" t="s">
        <v>1939</v>
      </c>
      <c r="S19" s="185"/>
      <c r="T19" s="185"/>
      <c r="U19" s="158">
        <v>49.95</v>
      </c>
    </row>
    <row r="20" spans="2:21" x14ac:dyDescent="0.25">
      <c r="B20" s="184" t="s">
        <v>1916</v>
      </c>
      <c r="C20" s="184"/>
      <c r="D20" s="184"/>
      <c r="E20" s="184"/>
      <c r="F20" s="184"/>
      <c r="G20" s="184"/>
      <c r="H20" s="184"/>
      <c r="I20" s="185" t="s">
        <v>1930</v>
      </c>
      <c r="J20" s="185"/>
      <c r="K20" s="185"/>
      <c r="L20" s="185" t="s">
        <v>1931</v>
      </c>
      <c r="M20" s="185"/>
      <c r="N20" s="185"/>
      <c r="O20" s="185"/>
      <c r="P20" s="185"/>
      <c r="R20" s="185" t="s">
        <v>1932</v>
      </c>
      <c r="S20" s="185"/>
      <c r="T20" s="185"/>
      <c r="U20" s="158">
        <v>50.01</v>
      </c>
    </row>
    <row r="21" spans="2:21" x14ac:dyDescent="0.25">
      <c r="B21" s="184" t="s">
        <v>1940</v>
      </c>
      <c r="C21" s="184"/>
      <c r="D21" s="184"/>
      <c r="E21" s="184"/>
      <c r="F21" s="184"/>
      <c r="G21" s="184"/>
      <c r="H21" s="184"/>
      <c r="I21" s="185" t="s">
        <v>1941</v>
      </c>
      <c r="J21" s="185"/>
      <c r="K21" s="185"/>
      <c r="L21" s="185" t="s">
        <v>1938</v>
      </c>
      <c r="M21" s="185"/>
      <c r="N21" s="185"/>
      <c r="O21" s="185"/>
      <c r="P21" s="185"/>
      <c r="R21" s="185" t="s">
        <v>1942</v>
      </c>
      <c r="S21" s="185"/>
      <c r="T21" s="185"/>
      <c r="U21" s="158">
        <v>91.99</v>
      </c>
    </row>
    <row r="22" spans="2:21" x14ac:dyDescent="0.25">
      <c r="B22" s="184" t="s">
        <v>1940</v>
      </c>
      <c r="C22" s="184"/>
      <c r="D22" s="184"/>
      <c r="E22" s="184"/>
      <c r="F22" s="184"/>
      <c r="G22" s="184"/>
      <c r="H22" s="184"/>
      <c r="I22" s="185" t="s">
        <v>1941</v>
      </c>
      <c r="J22" s="185"/>
      <c r="K22" s="185"/>
      <c r="L22" s="185" t="s">
        <v>1938</v>
      </c>
      <c r="M22" s="185"/>
      <c r="N22" s="185"/>
      <c r="O22" s="185"/>
      <c r="P22" s="185"/>
      <c r="R22" s="185" t="s">
        <v>1942</v>
      </c>
      <c r="S22" s="185"/>
      <c r="T22" s="185"/>
      <c r="U22" s="158">
        <v>34.659999999999997</v>
      </c>
    </row>
    <row r="23" spans="2:21" x14ac:dyDescent="0.25">
      <c r="B23" s="184" t="s">
        <v>1943</v>
      </c>
      <c r="C23" s="184"/>
      <c r="D23" s="184"/>
      <c r="E23" s="184"/>
      <c r="F23" s="184"/>
      <c r="G23" s="184"/>
      <c r="H23" s="184"/>
      <c r="I23" s="185" t="s">
        <v>1930</v>
      </c>
      <c r="J23" s="185"/>
      <c r="K23" s="185"/>
      <c r="L23" s="185" t="s">
        <v>1931</v>
      </c>
      <c r="M23" s="185"/>
      <c r="N23" s="185"/>
      <c r="O23" s="185"/>
      <c r="P23" s="185"/>
      <c r="R23" s="185" t="s">
        <v>1932</v>
      </c>
      <c r="S23" s="185"/>
      <c r="T23" s="185"/>
      <c r="U23" s="158">
        <v>74.900000000000006</v>
      </c>
    </row>
    <row r="24" spans="2:21" x14ac:dyDescent="0.25">
      <c r="B24" s="184" t="s">
        <v>1944</v>
      </c>
      <c r="C24" s="184"/>
      <c r="D24" s="184"/>
      <c r="E24" s="184"/>
      <c r="F24" s="184"/>
      <c r="G24" s="184"/>
      <c r="H24" s="184"/>
      <c r="I24" s="185" t="s">
        <v>1945</v>
      </c>
      <c r="J24" s="185"/>
      <c r="K24" s="185"/>
      <c r="L24" s="185" t="s">
        <v>1931</v>
      </c>
      <c r="M24" s="185"/>
      <c r="N24" s="185"/>
      <c r="O24" s="185"/>
      <c r="P24" s="185"/>
      <c r="R24" s="182" t="s">
        <v>1946</v>
      </c>
      <c r="S24" s="182"/>
      <c r="T24" s="182"/>
      <c r="U24" s="158">
        <v>75</v>
      </c>
    </row>
    <row r="25" spans="2:21" x14ac:dyDescent="0.25">
      <c r="R25" s="182"/>
      <c r="S25" s="182"/>
      <c r="T25" s="182"/>
    </row>
    <row r="26" spans="2:21" x14ac:dyDescent="0.25">
      <c r="B26" s="184" t="s">
        <v>1944</v>
      </c>
      <c r="C26" s="184"/>
      <c r="D26" s="184"/>
      <c r="E26" s="184"/>
      <c r="F26" s="184"/>
      <c r="G26" s="184"/>
      <c r="H26" s="184"/>
      <c r="I26" s="185" t="s">
        <v>1945</v>
      </c>
      <c r="J26" s="185"/>
      <c r="K26" s="185"/>
      <c r="L26" s="185" t="s">
        <v>1947</v>
      </c>
      <c r="M26" s="185"/>
      <c r="N26" s="185"/>
      <c r="O26" s="185"/>
      <c r="P26" s="185"/>
      <c r="R26" s="182" t="s">
        <v>1948</v>
      </c>
      <c r="S26" s="182"/>
      <c r="T26" s="182"/>
      <c r="U26" s="158">
        <v>279.44</v>
      </c>
    </row>
    <row r="27" spans="2:21" x14ac:dyDescent="0.25">
      <c r="R27" s="182"/>
      <c r="S27" s="182"/>
      <c r="T27" s="182"/>
    </row>
    <row r="28" spans="2:21" x14ac:dyDescent="0.25">
      <c r="B28" s="184" t="s">
        <v>1949</v>
      </c>
      <c r="C28" s="184"/>
      <c r="D28" s="184"/>
      <c r="E28" s="184"/>
      <c r="F28" s="184"/>
      <c r="G28" s="184"/>
      <c r="H28" s="184"/>
      <c r="I28" s="185" t="s">
        <v>1950</v>
      </c>
      <c r="J28" s="185"/>
      <c r="K28" s="185"/>
      <c r="L28" s="185" t="s">
        <v>1926</v>
      </c>
      <c r="M28" s="185"/>
      <c r="N28" s="185"/>
      <c r="O28" s="185"/>
      <c r="P28" s="185"/>
      <c r="R28" s="182" t="s">
        <v>1935</v>
      </c>
      <c r="S28" s="182"/>
      <c r="T28" s="182"/>
      <c r="U28" s="158">
        <v>187.5</v>
      </c>
    </row>
    <row r="29" spans="2:21" x14ac:dyDescent="0.25">
      <c r="R29" s="182"/>
      <c r="S29" s="182"/>
      <c r="T29" s="182"/>
    </row>
    <row r="30" spans="2:21" x14ac:dyDescent="0.25">
      <c r="B30" s="184" t="s">
        <v>1951</v>
      </c>
      <c r="C30" s="184"/>
      <c r="D30" s="184"/>
      <c r="E30" s="184"/>
      <c r="F30" s="184"/>
      <c r="G30" s="184"/>
      <c r="H30" s="184"/>
      <c r="I30" s="185" t="s">
        <v>1952</v>
      </c>
      <c r="J30" s="185"/>
      <c r="K30" s="185"/>
      <c r="L30" s="185" t="s">
        <v>1926</v>
      </c>
      <c r="M30" s="185"/>
      <c r="N30" s="185"/>
      <c r="O30" s="185"/>
      <c r="P30" s="185"/>
      <c r="R30" s="185" t="s">
        <v>1953</v>
      </c>
      <c r="S30" s="185"/>
      <c r="T30" s="185"/>
      <c r="U30" s="158">
        <v>116.8</v>
      </c>
    </row>
    <row r="31" spans="2:21" x14ac:dyDescent="0.25">
      <c r="B31" s="184" t="s">
        <v>1951</v>
      </c>
      <c r="C31" s="184"/>
      <c r="D31" s="184"/>
      <c r="E31" s="184"/>
      <c r="F31" s="184"/>
      <c r="G31" s="184"/>
      <c r="H31" s="184"/>
      <c r="I31" s="185" t="s">
        <v>1954</v>
      </c>
      <c r="J31" s="185"/>
      <c r="K31" s="185"/>
      <c r="L31" s="185" t="s">
        <v>1938</v>
      </c>
      <c r="M31" s="185"/>
      <c r="N31" s="185"/>
      <c r="O31" s="185"/>
      <c r="P31" s="185"/>
      <c r="R31" s="185" t="s">
        <v>1955</v>
      </c>
      <c r="S31" s="185"/>
      <c r="T31" s="185"/>
      <c r="U31" s="158">
        <v>54.78</v>
      </c>
    </row>
    <row r="32" spans="2:21" x14ac:dyDescent="0.25">
      <c r="B32" s="184" t="s">
        <v>1951</v>
      </c>
      <c r="C32" s="184"/>
      <c r="D32" s="184"/>
      <c r="E32" s="184"/>
      <c r="F32" s="184"/>
      <c r="G32" s="184"/>
      <c r="H32" s="184"/>
      <c r="I32" s="185" t="s">
        <v>1956</v>
      </c>
      <c r="J32" s="185"/>
      <c r="K32" s="185"/>
      <c r="L32" s="185" t="s">
        <v>1957</v>
      </c>
      <c r="M32" s="185"/>
      <c r="N32" s="185"/>
      <c r="O32" s="185"/>
      <c r="P32" s="185"/>
      <c r="R32" s="182" t="s">
        <v>1958</v>
      </c>
      <c r="S32" s="182"/>
      <c r="T32" s="182"/>
      <c r="U32" s="158">
        <v>40.98</v>
      </c>
    </row>
    <row r="33" spans="2:21" x14ac:dyDescent="0.25">
      <c r="R33" s="182"/>
      <c r="S33" s="182"/>
      <c r="T33" s="182"/>
    </row>
    <row r="34" spans="2:21" x14ac:dyDescent="0.25">
      <c r="B34" s="184" t="s">
        <v>1959</v>
      </c>
      <c r="C34" s="184"/>
      <c r="D34" s="184"/>
      <c r="E34" s="184"/>
      <c r="F34" s="184"/>
      <c r="G34" s="184"/>
      <c r="H34" s="184"/>
      <c r="I34" s="185" t="s">
        <v>1960</v>
      </c>
      <c r="J34" s="185"/>
      <c r="K34" s="185"/>
      <c r="L34" s="185" t="s">
        <v>1931</v>
      </c>
      <c r="M34" s="185"/>
      <c r="N34" s="185"/>
      <c r="O34" s="185"/>
      <c r="P34" s="185"/>
      <c r="R34" s="182" t="s">
        <v>1961</v>
      </c>
      <c r="S34" s="182"/>
      <c r="T34" s="182"/>
      <c r="U34" s="158">
        <v>1500</v>
      </c>
    </row>
    <row r="35" spans="2:21" x14ac:dyDescent="0.25">
      <c r="R35" s="182"/>
      <c r="S35" s="182"/>
      <c r="T35" s="182"/>
    </row>
    <row r="36" spans="2:21" x14ac:dyDescent="0.25">
      <c r="B36" s="184" t="s">
        <v>1959</v>
      </c>
      <c r="C36" s="184"/>
      <c r="D36" s="184"/>
      <c r="E36" s="184"/>
      <c r="F36" s="184"/>
      <c r="G36" s="184"/>
      <c r="H36" s="184"/>
      <c r="I36" s="185" t="s">
        <v>1960</v>
      </c>
      <c r="J36" s="185"/>
      <c r="K36" s="185"/>
      <c r="L36" s="185" t="s">
        <v>1931</v>
      </c>
      <c r="M36" s="185"/>
      <c r="N36" s="185"/>
      <c r="O36" s="185"/>
      <c r="P36" s="185"/>
      <c r="R36" s="182" t="s">
        <v>1962</v>
      </c>
      <c r="S36" s="182"/>
      <c r="T36" s="182"/>
      <c r="U36" s="158">
        <v>139.80000000000001</v>
      </c>
    </row>
    <row r="37" spans="2:21" x14ac:dyDescent="0.25">
      <c r="R37" s="182"/>
      <c r="S37" s="182"/>
      <c r="T37" s="182"/>
    </row>
    <row r="38" spans="2:21" x14ac:dyDescent="0.25">
      <c r="B38" s="184" t="s">
        <v>1963</v>
      </c>
      <c r="C38" s="184"/>
      <c r="D38" s="184"/>
      <c r="E38" s="184"/>
      <c r="F38" s="184"/>
      <c r="G38" s="184"/>
      <c r="H38" s="184"/>
      <c r="I38" s="185" t="s">
        <v>1964</v>
      </c>
      <c r="J38" s="185"/>
      <c r="K38" s="185"/>
      <c r="L38" s="185" t="s">
        <v>1938</v>
      </c>
      <c r="M38" s="185"/>
      <c r="N38" s="185"/>
      <c r="O38" s="185"/>
      <c r="P38" s="185"/>
      <c r="R38" s="185" t="s">
        <v>1965</v>
      </c>
      <c r="S38" s="185"/>
      <c r="T38" s="185"/>
      <c r="U38" s="158">
        <v>13.98</v>
      </c>
    </row>
    <row r="39" spans="2:21" x14ac:dyDescent="0.25">
      <c r="B39" s="184" t="s">
        <v>1966</v>
      </c>
      <c r="C39" s="184"/>
      <c r="D39" s="184"/>
      <c r="E39" s="184"/>
      <c r="F39" s="184"/>
      <c r="G39" s="184"/>
      <c r="H39" s="184"/>
      <c r="I39" s="185" t="s">
        <v>1967</v>
      </c>
      <c r="J39" s="185"/>
      <c r="K39" s="185"/>
      <c r="L39" s="185" t="s">
        <v>1938</v>
      </c>
      <c r="M39" s="185"/>
      <c r="N39" s="185"/>
      <c r="O39" s="185"/>
      <c r="P39" s="185"/>
      <c r="R39" s="185" t="s">
        <v>1968</v>
      </c>
      <c r="S39" s="185"/>
      <c r="T39" s="185"/>
      <c r="U39" s="158">
        <v>14.55</v>
      </c>
    </row>
    <row r="40" spans="2:21" x14ac:dyDescent="0.25">
      <c r="B40" s="184" t="s">
        <v>1966</v>
      </c>
      <c r="C40" s="184"/>
      <c r="D40" s="184"/>
      <c r="E40" s="184"/>
      <c r="F40" s="184"/>
      <c r="G40" s="184"/>
      <c r="H40" s="184"/>
      <c r="I40" s="185" t="s">
        <v>1967</v>
      </c>
      <c r="J40" s="185"/>
      <c r="K40" s="185"/>
      <c r="L40" s="185" t="s">
        <v>1918</v>
      </c>
      <c r="M40" s="185"/>
      <c r="N40" s="185"/>
      <c r="O40" s="185"/>
      <c r="P40" s="185"/>
      <c r="R40" s="182" t="s">
        <v>1969</v>
      </c>
      <c r="S40" s="182"/>
      <c r="T40" s="182"/>
      <c r="U40" s="158">
        <v>13.92</v>
      </c>
    </row>
    <row r="41" spans="2:21" x14ac:dyDescent="0.25">
      <c r="R41" s="182"/>
      <c r="S41" s="182"/>
      <c r="T41" s="182"/>
    </row>
    <row r="42" spans="2:21" x14ac:dyDescent="0.25">
      <c r="B42" s="184" t="s">
        <v>1924</v>
      </c>
      <c r="C42" s="184"/>
      <c r="D42" s="184"/>
      <c r="E42" s="184"/>
      <c r="F42" s="184"/>
      <c r="G42" s="184"/>
      <c r="H42" s="184"/>
      <c r="I42" s="185" t="s">
        <v>1970</v>
      </c>
      <c r="J42" s="185"/>
      <c r="K42" s="185"/>
      <c r="L42" s="185" t="s">
        <v>1918</v>
      </c>
      <c r="M42" s="185"/>
      <c r="N42" s="185"/>
      <c r="O42" s="185"/>
      <c r="P42" s="185"/>
      <c r="R42" s="182" t="s">
        <v>1971</v>
      </c>
      <c r="S42" s="182"/>
      <c r="T42" s="182"/>
      <c r="U42" s="158">
        <v>176</v>
      </c>
    </row>
    <row r="43" spans="2:21" x14ac:dyDescent="0.25">
      <c r="R43" s="182"/>
      <c r="S43" s="182"/>
      <c r="T43" s="182"/>
    </row>
    <row r="44" spans="2:21" x14ac:dyDescent="0.25">
      <c r="B44" s="184" t="s">
        <v>1924</v>
      </c>
      <c r="C44" s="184"/>
      <c r="D44" s="184"/>
      <c r="E44" s="184"/>
      <c r="F44" s="184"/>
      <c r="G44" s="184"/>
      <c r="H44" s="184"/>
      <c r="I44" s="185" t="s">
        <v>1937</v>
      </c>
      <c r="J44" s="185"/>
      <c r="K44" s="185"/>
      <c r="L44" s="185" t="s">
        <v>1926</v>
      </c>
      <c r="M44" s="185"/>
      <c r="N44" s="185"/>
      <c r="O44" s="185"/>
      <c r="P44" s="185"/>
      <c r="R44" s="182" t="s">
        <v>1972</v>
      </c>
      <c r="S44" s="182"/>
      <c r="T44" s="182"/>
      <c r="U44" s="158">
        <v>455.24</v>
      </c>
    </row>
    <row r="45" spans="2:21" x14ac:dyDescent="0.25">
      <c r="R45" s="182"/>
      <c r="S45" s="182"/>
      <c r="T45" s="182"/>
    </row>
    <row r="46" spans="2:21" x14ac:dyDescent="0.25">
      <c r="B46" s="184" t="s">
        <v>1973</v>
      </c>
      <c r="C46" s="184"/>
      <c r="D46" s="184"/>
      <c r="E46" s="184"/>
      <c r="F46" s="184"/>
      <c r="G46" s="184"/>
      <c r="H46" s="184"/>
      <c r="I46" s="185" t="s">
        <v>1974</v>
      </c>
      <c r="J46" s="185"/>
      <c r="K46" s="185"/>
      <c r="L46" s="185" t="s">
        <v>1947</v>
      </c>
      <c r="M46" s="185"/>
      <c r="N46" s="185"/>
      <c r="O46" s="185"/>
      <c r="P46" s="185"/>
      <c r="R46" s="185" t="s">
        <v>1975</v>
      </c>
      <c r="S46" s="185"/>
      <c r="T46" s="185"/>
      <c r="U46" s="158">
        <v>2065</v>
      </c>
    </row>
    <row r="47" spans="2:21" ht="6" customHeight="1" x14ac:dyDescent="0.25"/>
    <row r="48" spans="2:21" x14ac:dyDescent="0.25">
      <c r="D48" s="157" t="s">
        <v>2</v>
      </c>
      <c r="F48" s="157" t="s">
        <v>2</v>
      </c>
      <c r="H48" s="157" t="s">
        <v>2</v>
      </c>
      <c r="O48" s="178" t="s">
        <v>1928</v>
      </c>
      <c r="P48" s="178"/>
      <c r="Q48" s="178"/>
      <c r="R48" s="178"/>
      <c r="S48" s="178"/>
      <c r="U48" s="159">
        <v>6198.98</v>
      </c>
    </row>
    <row r="49" spans="1:22" x14ac:dyDescent="0.25">
      <c r="A49" s="186" t="s">
        <v>1976</v>
      </c>
      <c r="B49" s="186"/>
      <c r="C49" s="186"/>
      <c r="D49" s="186"/>
      <c r="E49" s="186"/>
      <c r="F49" s="186"/>
      <c r="G49" s="186"/>
      <c r="H49" s="186"/>
      <c r="I49" s="186"/>
      <c r="J49" s="186"/>
      <c r="K49" s="186"/>
      <c r="L49" s="186"/>
    </row>
    <row r="50" spans="1:22" ht="6" customHeight="1" x14ac:dyDescent="0.25"/>
    <row r="51" spans="1:22" x14ac:dyDescent="0.25">
      <c r="B51" s="184" t="s">
        <v>1977</v>
      </c>
      <c r="C51" s="184"/>
      <c r="D51" s="184"/>
      <c r="E51" s="184"/>
      <c r="F51" s="184"/>
      <c r="G51" s="184"/>
      <c r="H51" s="184"/>
      <c r="I51" s="185" t="s">
        <v>1978</v>
      </c>
      <c r="J51" s="185"/>
      <c r="K51" s="185"/>
      <c r="L51" s="185" t="s">
        <v>1926</v>
      </c>
      <c r="M51" s="185"/>
      <c r="N51" s="185"/>
      <c r="O51" s="185"/>
      <c r="P51" s="185"/>
      <c r="R51" s="185" t="s">
        <v>1979</v>
      </c>
      <c r="S51" s="185"/>
      <c r="T51" s="185"/>
      <c r="U51" s="158">
        <v>377</v>
      </c>
    </row>
    <row r="52" spans="1:22" x14ac:dyDescent="0.25">
      <c r="B52" s="184" t="s">
        <v>1980</v>
      </c>
      <c r="C52" s="184"/>
      <c r="D52" s="184"/>
      <c r="E52" s="184"/>
      <c r="F52" s="184"/>
      <c r="G52" s="184"/>
      <c r="H52" s="184"/>
      <c r="I52" s="185" t="s">
        <v>1981</v>
      </c>
      <c r="J52" s="185"/>
      <c r="K52" s="185"/>
      <c r="L52" s="185" t="s">
        <v>1926</v>
      </c>
      <c r="M52" s="185"/>
      <c r="N52" s="185"/>
      <c r="O52" s="185"/>
      <c r="P52" s="185"/>
      <c r="R52" s="185" t="s">
        <v>1982</v>
      </c>
      <c r="S52" s="185"/>
      <c r="T52" s="185"/>
      <c r="U52" s="158">
        <v>436.3</v>
      </c>
    </row>
    <row r="53" spans="1:22" x14ac:dyDescent="0.25">
      <c r="B53" s="184" t="s">
        <v>1924</v>
      </c>
      <c r="C53" s="184"/>
      <c r="D53" s="184"/>
      <c r="E53" s="184"/>
      <c r="F53" s="184"/>
      <c r="G53" s="184"/>
      <c r="H53" s="184"/>
      <c r="I53" s="185" t="s">
        <v>1983</v>
      </c>
      <c r="J53" s="185"/>
      <c r="K53" s="185"/>
      <c r="L53" s="185" t="s">
        <v>1938</v>
      </c>
      <c r="M53" s="185"/>
      <c r="N53" s="185"/>
      <c r="O53" s="185"/>
      <c r="P53" s="185"/>
      <c r="R53" s="185" t="s">
        <v>1984</v>
      </c>
      <c r="S53" s="185"/>
      <c r="T53" s="185"/>
      <c r="U53" s="158">
        <v>154.47</v>
      </c>
    </row>
    <row r="54" spans="1:22" ht="6" customHeight="1" x14ac:dyDescent="0.25"/>
    <row r="55" spans="1:22" x14ac:dyDescent="0.25">
      <c r="D55" s="157" t="s">
        <v>2</v>
      </c>
      <c r="F55" s="157" t="s">
        <v>2</v>
      </c>
      <c r="H55" s="157" t="s">
        <v>2</v>
      </c>
      <c r="O55" s="178" t="s">
        <v>1976</v>
      </c>
      <c r="P55" s="178"/>
      <c r="Q55" s="178"/>
      <c r="R55" s="178"/>
      <c r="S55" s="178"/>
      <c r="U55" s="159">
        <v>967.77</v>
      </c>
    </row>
    <row r="56" spans="1:22" ht="87.75" customHeight="1" x14ac:dyDescent="0.25"/>
    <row r="57" spans="1:22" ht="11.25" customHeight="1" x14ac:dyDescent="0.25"/>
    <row r="58" spans="1:22" ht="13.5" customHeight="1" x14ac:dyDescent="0.25">
      <c r="A58" s="182" t="s">
        <v>1985</v>
      </c>
      <c r="B58" s="182"/>
      <c r="C58" s="182"/>
      <c r="D58" s="182"/>
      <c r="E58" s="182"/>
      <c r="F58" s="182"/>
      <c r="G58" s="182"/>
      <c r="H58" s="182"/>
      <c r="I58" s="182"/>
      <c r="J58" s="182"/>
      <c r="K58" s="182"/>
      <c r="L58" s="182"/>
      <c r="M58" s="182"/>
      <c r="P58" s="183" t="s">
        <v>1986</v>
      </c>
      <c r="Q58" s="183"/>
      <c r="R58" s="183"/>
      <c r="S58" s="183"/>
      <c r="T58" s="183"/>
      <c r="U58" s="183"/>
      <c r="V58" s="183"/>
    </row>
    <row r="59" spans="1:22" ht="20.25" customHeight="1" x14ac:dyDescent="0.25">
      <c r="A59" s="187" t="s">
        <v>1987</v>
      </c>
      <c r="B59" s="187"/>
      <c r="C59" s="187"/>
      <c r="D59" s="187"/>
      <c r="E59" s="187"/>
      <c r="F59" s="187"/>
      <c r="G59" s="187"/>
      <c r="H59" s="187"/>
      <c r="I59" s="187"/>
      <c r="J59" s="187"/>
      <c r="K59" s="187"/>
      <c r="L59" s="187"/>
      <c r="M59" s="187"/>
      <c r="N59" s="187"/>
      <c r="O59" s="187"/>
      <c r="P59" s="187"/>
      <c r="Q59" s="187"/>
      <c r="R59" s="187"/>
      <c r="S59" s="187"/>
      <c r="T59" s="187"/>
      <c r="U59" s="187"/>
    </row>
    <row r="60" spans="1:22" ht="7.5" customHeight="1" x14ac:dyDescent="0.25"/>
    <row r="61" spans="1:22" x14ac:dyDescent="0.25">
      <c r="A61" s="186" t="s">
        <v>1988</v>
      </c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</row>
    <row r="62" spans="1:22" ht="6" customHeight="1" x14ac:dyDescent="0.25"/>
    <row r="63" spans="1:22" x14ac:dyDescent="0.25">
      <c r="B63" s="184" t="s">
        <v>1936</v>
      </c>
      <c r="C63" s="184"/>
      <c r="D63" s="184"/>
      <c r="E63" s="184"/>
      <c r="F63" s="184"/>
      <c r="G63" s="184"/>
      <c r="H63" s="184"/>
      <c r="I63" s="185" t="s">
        <v>1989</v>
      </c>
      <c r="J63" s="185"/>
      <c r="K63" s="185"/>
      <c r="L63" s="185" t="s">
        <v>1957</v>
      </c>
      <c r="M63" s="185"/>
      <c r="N63" s="185"/>
      <c r="O63" s="185"/>
      <c r="P63" s="185"/>
      <c r="R63" s="185" t="s">
        <v>1990</v>
      </c>
      <c r="S63" s="185"/>
      <c r="T63" s="185"/>
      <c r="U63" s="158">
        <v>15.11</v>
      </c>
    </row>
    <row r="64" spans="1:22" x14ac:dyDescent="0.25">
      <c r="B64" s="184" t="s">
        <v>1991</v>
      </c>
      <c r="C64" s="184"/>
      <c r="D64" s="184"/>
      <c r="E64" s="184"/>
      <c r="F64" s="184"/>
      <c r="G64" s="184"/>
      <c r="H64" s="184"/>
      <c r="I64" s="185" t="s">
        <v>1992</v>
      </c>
      <c r="J64" s="185"/>
      <c r="K64" s="185"/>
      <c r="L64" s="185" t="s">
        <v>1957</v>
      </c>
      <c r="M64" s="185"/>
      <c r="N64" s="185"/>
      <c r="O64" s="185"/>
      <c r="P64" s="185"/>
      <c r="R64" s="185" t="s">
        <v>1990</v>
      </c>
      <c r="S64" s="185"/>
      <c r="T64" s="185"/>
      <c r="U64" s="158">
        <v>37.5</v>
      </c>
    </row>
    <row r="65" spans="1:21" x14ac:dyDescent="0.25">
      <c r="B65" s="184" t="s">
        <v>1993</v>
      </c>
      <c r="C65" s="184"/>
      <c r="D65" s="184"/>
      <c r="E65" s="184"/>
      <c r="F65" s="184"/>
      <c r="G65" s="184"/>
      <c r="H65" s="184"/>
      <c r="I65" s="185" t="s">
        <v>1994</v>
      </c>
      <c r="J65" s="185"/>
      <c r="K65" s="185"/>
      <c r="L65" s="185" t="s">
        <v>1995</v>
      </c>
      <c r="M65" s="185"/>
      <c r="N65" s="185"/>
      <c r="O65" s="185"/>
      <c r="P65" s="185"/>
      <c r="R65" s="185" t="s">
        <v>1996</v>
      </c>
      <c r="S65" s="185"/>
      <c r="T65" s="185"/>
      <c r="U65" s="158">
        <v>545.14</v>
      </c>
    </row>
    <row r="66" spans="1:21" x14ac:dyDescent="0.25">
      <c r="B66" s="184" t="s">
        <v>1977</v>
      </c>
      <c r="C66" s="184"/>
      <c r="D66" s="184"/>
      <c r="E66" s="184"/>
      <c r="F66" s="184"/>
      <c r="G66" s="184"/>
      <c r="H66" s="184"/>
      <c r="I66" s="185" t="s">
        <v>1994</v>
      </c>
      <c r="J66" s="185"/>
      <c r="K66" s="185"/>
      <c r="L66" s="185" t="s">
        <v>1995</v>
      </c>
      <c r="M66" s="185"/>
      <c r="N66" s="185"/>
      <c r="O66" s="185"/>
      <c r="P66" s="185"/>
      <c r="R66" s="185" t="s">
        <v>1997</v>
      </c>
      <c r="S66" s="185"/>
      <c r="T66" s="185"/>
      <c r="U66" s="158">
        <v>-260.58999999999997</v>
      </c>
    </row>
    <row r="67" spans="1:21" x14ac:dyDescent="0.25">
      <c r="B67" s="184" t="s">
        <v>1977</v>
      </c>
      <c r="C67" s="184"/>
      <c r="D67" s="184"/>
      <c r="E67" s="184"/>
      <c r="F67" s="184"/>
      <c r="G67" s="184"/>
      <c r="H67" s="184"/>
      <c r="I67" s="185" t="s">
        <v>1994</v>
      </c>
      <c r="J67" s="185"/>
      <c r="K67" s="185"/>
      <c r="L67" s="185" t="s">
        <v>1995</v>
      </c>
      <c r="M67" s="185"/>
      <c r="N67" s="185"/>
      <c r="O67" s="185"/>
      <c r="P67" s="185"/>
      <c r="R67" s="185" t="s">
        <v>1996</v>
      </c>
      <c r="S67" s="185"/>
      <c r="T67" s="185"/>
      <c r="U67" s="158">
        <v>433.75</v>
      </c>
    </row>
    <row r="68" spans="1:21" x14ac:dyDescent="0.25">
      <c r="B68" s="184" t="s">
        <v>1977</v>
      </c>
      <c r="C68" s="184"/>
      <c r="D68" s="184"/>
      <c r="E68" s="184"/>
      <c r="F68" s="184"/>
      <c r="G68" s="184"/>
      <c r="H68" s="184"/>
      <c r="I68" s="185" t="s">
        <v>1998</v>
      </c>
      <c r="J68" s="185"/>
      <c r="K68" s="185"/>
      <c r="L68" s="185" t="s">
        <v>1938</v>
      </c>
      <c r="M68" s="185"/>
      <c r="N68" s="185"/>
      <c r="O68" s="185"/>
      <c r="P68" s="185"/>
      <c r="R68" s="182" t="s">
        <v>1999</v>
      </c>
      <c r="S68" s="182"/>
      <c r="T68" s="182"/>
      <c r="U68" s="158">
        <v>29</v>
      </c>
    </row>
    <row r="69" spans="1:21" x14ac:dyDescent="0.25">
      <c r="R69" s="182"/>
      <c r="S69" s="182"/>
      <c r="T69" s="182"/>
    </row>
    <row r="70" spans="1:21" x14ac:dyDescent="0.25">
      <c r="B70" s="184" t="s">
        <v>2000</v>
      </c>
      <c r="C70" s="184"/>
      <c r="D70" s="184"/>
      <c r="E70" s="184"/>
      <c r="F70" s="184"/>
      <c r="G70" s="184"/>
      <c r="H70" s="184"/>
      <c r="I70" s="185" t="s">
        <v>1941</v>
      </c>
      <c r="J70" s="185"/>
      <c r="K70" s="185"/>
      <c r="L70" s="185" t="s">
        <v>1938</v>
      </c>
      <c r="M70" s="185"/>
      <c r="N70" s="185"/>
      <c r="O70" s="185"/>
      <c r="P70" s="185"/>
      <c r="R70" s="185" t="s">
        <v>2001</v>
      </c>
      <c r="S70" s="185"/>
      <c r="T70" s="185"/>
      <c r="U70" s="158">
        <v>72.989999999999995</v>
      </c>
    </row>
    <row r="71" spans="1:21" x14ac:dyDescent="0.25">
      <c r="B71" s="184" t="s">
        <v>1966</v>
      </c>
      <c r="C71" s="184"/>
      <c r="D71" s="184"/>
      <c r="E71" s="184"/>
      <c r="F71" s="184"/>
      <c r="G71" s="184"/>
      <c r="H71" s="184"/>
      <c r="I71" s="185" t="s">
        <v>2002</v>
      </c>
      <c r="J71" s="185"/>
      <c r="K71" s="185"/>
      <c r="L71" s="185" t="s">
        <v>1926</v>
      </c>
      <c r="M71" s="185"/>
      <c r="N71" s="185"/>
      <c r="O71" s="185"/>
      <c r="P71" s="185"/>
      <c r="R71" s="185" t="s">
        <v>2003</v>
      </c>
      <c r="S71" s="185"/>
      <c r="T71" s="185"/>
      <c r="U71" s="158">
        <v>124.14</v>
      </c>
    </row>
    <row r="72" spans="1:21" ht="6" customHeight="1" x14ac:dyDescent="0.25"/>
    <row r="73" spans="1:21" x14ac:dyDescent="0.25">
      <c r="D73" s="157" t="s">
        <v>2</v>
      </c>
      <c r="F73" s="157" t="s">
        <v>2</v>
      </c>
      <c r="H73" s="157" t="s">
        <v>2</v>
      </c>
      <c r="O73" s="178" t="s">
        <v>1988</v>
      </c>
      <c r="P73" s="178"/>
      <c r="Q73" s="178"/>
      <c r="R73" s="178"/>
      <c r="S73" s="178"/>
      <c r="U73" s="159">
        <v>997.04</v>
      </c>
    </row>
    <row r="74" spans="1:21" x14ac:dyDescent="0.25">
      <c r="A74" s="186" t="s">
        <v>2004</v>
      </c>
      <c r="B74" s="186"/>
      <c r="C74" s="186"/>
      <c r="D74" s="186"/>
      <c r="E74" s="186"/>
      <c r="F74" s="186"/>
      <c r="G74" s="186"/>
      <c r="H74" s="186"/>
      <c r="I74" s="186"/>
      <c r="J74" s="186"/>
      <c r="K74" s="186"/>
      <c r="L74" s="186"/>
    </row>
    <row r="75" spans="1:21" ht="6" customHeight="1" x14ac:dyDescent="0.25"/>
    <row r="76" spans="1:21" x14ac:dyDescent="0.25">
      <c r="B76" s="184" t="s">
        <v>1933</v>
      </c>
      <c r="C76" s="184"/>
      <c r="D76" s="184"/>
      <c r="E76" s="184"/>
      <c r="F76" s="184"/>
      <c r="G76" s="184"/>
      <c r="H76" s="184"/>
      <c r="I76" s="185" t="s">
        <v>2005</v>
      </c>
      <c r="J76" s="185"/>
      <c r="K76" s="185"/>
      <c r="L76" s="185" t="s">
        <v>1938</v>
      </c>
      <c r="M76" s="185"/>
      <c r="N76" s="185"/>
      <c r="O76" s="185"/>
      <c r="P76" s="185"/>
      <c r="R76" s="185" t="s">
        <v>2006</v>
      </c>
      <c r="S76" s="185"/>
      <c r="T76" s="185"/>
      <c r="U76" s="158">
        <v>33.979999999999997</v>
      </c>
    </row>
    <row r="77" spans="1:21" x14ac:dyDescent="0.25">
      <c r="B77" s="184" t="s">
        <v>1933</v>
      </c>
      <c r="C77" s="184"/>
      <c r="D77" s="184"/>
      <c r="E77" s="184"/>
      <c r="F77" s="184"/>
      <c r="G77" s="184"/>
      <c r="H77" s="184"/>
      <c r="I77" s="185" t="s">
        <v>2007</v>
      </c>
      <c r="J77" s="185"/>
      <c r="K77" s="185"/>
      <c r="L77" s="185" t="s">
        <v>1938</v>
      </c>
      <c r="M77" s="185"/>
      <c r="N77" s="185"/>
      <c r="O77" s="185"/>
      <c r="P77" s="185"/>
      <c r="R77" s="185" t="s">
        <v>2006</v>
      </c>
      <c r="S77" s="185"/>
      <c r="T77" s="185"/>
      <c r="U77" s="158">
        <v>9.99</v>
      </c>
    </row>
    <row r="78" spans="1:21" x14ac:dyDescent="0.25">
      <c r="B78" s="184" t="s">
        <v>1933</v>
      </c>
      <c r="C78" s="184"/>
      <c r="D78" s="184"/>
      <c r="E78" s="184"/>
      <c r="F78" s="184"/>
      <c r="G78" s="184"/>
      <c r="H78" s="184"/>
      <c r="I78" s="185" t="s">
        <v>2008</v>
      </c>
      <c r="J78" s="185"/>
      <c r="K78" s="185"/>
      <c r="L78" s="185" t="s">
        <v>1947</v>
      </c>
      <c r="M78" s="185"/>
      <c r="N78" s="185"/>
      <c r="O78" s="185"/>
      <c r="P78" s="185"/>
      <c r="R78" s="182" t="s">
        <v>2009</v>
      </c>
      <c r="S78" s="182"/>
      <c r="T78" s="182"/>
      <c r="U78" s="158">
        <v>675.16</v>
      </c>
    </row>
    <row r="79" spans="1:21" x14ac:dyDescent="0.25">
      <c r="R79" s="182"/>
      <c r="S79" s="182"/>
      <c r="T79" s="182"/>
    </row>
    <row r="80" spans="1:21" x14ac:dyDescent="0.25">
      <c r="B80" s="184" t="s">
        <v>1916</v>
      </c>
      <c r="C80" s="184"/>
      <c r="D80" s="184"/>
      <c r="E80" s="184"/>
      <c r="F80" s="184"/>
      <c r="G80" s="184"/>
      <c r="H80" s="184"/>
      <c r="I80" s="185" t="s">
        <v>2010</v>
      </c>
      <c r="J80" s="185"/>
      <c r="K80" s="185"/>
      <c r="L80" s="185" t="s">
        <v>1926</v>
      </c>
      <c r="M80" s="185"/>
      <c r="N80" s="185"/>
      <c r="O80" s="185"/>
      <c r="P80" s="185"/>
      <c r="R80" s="185" t="s">
        <v>2011</v>
      </c>
      <c r="S80" s="185"/>
      <c r="T80" s="185"/>
      <c r="U80" s="158">
        <v>54.47</v>
      </c>
    </row>
    <row r="81" spans="2:21" x14ac:dyDescent="0.25">
      <c r="B81" s="184" t="s">
        <v>1916</v>
      </c>
      <c r="C81" s="184"/>
      <c r="D81" s="184"/>
      <c r="E81" s="184"/>
      <c r="F81" s="184"/>
      <c r="G81" s="184"/>
      <c r="H81" s="184"/>
      <c r="I81" s="185" t="s">
        <v>2012</v>
      </c>
      <c r="J81" s="185"/>
      <c r="K81" s="185"/>
      <c r="L81" s="185" t="s">
        <v>1938</v>
      </c>
      <c r="M81" s="185"/>
      <c r="N81" s="185"/>
      <c r="O81" s="185"/>
      <c r="P81" s="185"/>
      <c r="R81" s="185" t="s">
        <v>2006</v>
      </c>
      <c r="S81" s="185"/>
      <c r="T81" s="185"/>
      <c r="U81" s="158">
        <v>28.22</v>
      </c>
    </row>
    <row r="82" spans="2:21" x14ac:dyDescent="0.25">
      <c r="B82" s="184" t="s">
        <v>1940</v>
      </c>
      <c r="C82" s="184"/>
      <c r="D82" s="184"/>
      <c r="E82" s="184"/>
      <c r="F82" s="184"/>
      <c r="G82" s="184"/>
      <c r="H82" s="184"/>
      <c r="I82" s="185" t="s">
        <v>2013</v>
      </c>
      <c r="J82" s="185"/>
      <c r="K82" s="185"/>
      <c r="L82" s="185" t="s">
        <v>1926</v>
      </c>
      <c r="M82" s="185"/>
      <c r="N82" s="185"/>
      <c r="O82" s="185"/>
      <c r="P82" s="185"/>
      <c r="R82" s="182" t="s">
        <v>2014</v>
      </c>
      <c r="S82" s="182"/>
      <c r="T82" s="182"/>
      <c r="U82" s="158">
        <v>16.52</v>
      </c>
    </row>
    <row r="83" spans="2:21" x14ac:dyDescent="0.25">
      <c r="R83" s="182"/>
      <c r="S83" s="182"/>
      <c r="T83" s="182"/>
    </row>
    <row r="84" spans="2:21" x14ac:dyDescent="0.25">
      <c r="B84" s="184" t="s">
        <v>1944</v>
      </c>
      <c r="C84" s="184"/>
      <c r="D84" s="184"/>
      <c r="E84" s="184"/>
      <c r="F84" s="184"/>
      <c r="G84" s="184"/>
      <c r="H84" s="184"/>
      <c r="I84" s="185" t="s">
        <v>2015</v>
      </c>
      <c r="J84" s="185"/>
      <c r="K84" s="185"/>
      <c r="L84" s="185" t="s">
        <v>1926</v>
      </c>
      <c r="M84" s="185"/>
      <c r="N84" s="185"/>
      <c r="O84" s="185"/>
      <c r="P84" s="185"/>
      <c r="R84" s="185" t="s">
        <v>2016</v>
      </c>
      <c r="S84" s="185"/>
      <c r="T84" s="185"/>
      <c r="U84" s="158">
        <v>128.38</v>
      </c>
    </row>
    <row r="85" spans="2:21" x14ac:dyDescent="0.25">
      <c r="B85" s="184" t="s">
        <v>2000</v>
      </c>
      <c r="C85" s="184"/>
      <c r="D85" s="184"/>
      <c r="E85" s="184"/>
      <c r="F85" s="184"/>
      <c r="G85" s="184"/>
      <c r="H85" s="184"/>
      <c r="I85" s="185" t="s">
        <v>2008</v>
      </c>
      <c r="J85" s="185"/>
      <c r="K85" s="185"/>
      <c r="L85" s="185" t="s">
        <v>1926</v>
      </c>
      <c r="M85" s="185"/>
      <c r="N85" s="185"/>
      <c r="O85" s="185"/>
      <c r="P85" s="185"/>
      <c r="R85" s="182" t="s">
        <v>2017</v>
      </c>
      <c r="S85" s="182"/>
      <c r="T85" s="182"/>
      <c r="U85" s="158">
        <v>606.5</v>
      </c>
    </row>
    <row r="86" spans="2:21" x14ac:dyDescent="0.25">
      <c r="R86" s="182"/>
      <c r="S86" s="182"/>
      <c r="T86" s="182"/>
    </row>
    <row r="87" spans="2:21" x14ac:dyDescent="0.25">
      <c r="B87" s="184" t="s">
        <v>2000</v>
      </c>
      <c r="C87" s="184"/>
      <c r="D87" s="184"/>
      <c r="E87" s="184"/>
      <c r="F87" s="184"/>
      <c r="G87" s="184"/>
      <c r="H87" s="184"/>
      <c r="I87" s="185" t="s">
        <v>2008</v>
      </c>
      <c r="J87" s="185"/>
      <c r="K87" s="185"/>
      <c r="L87" s="185" t="s">
        <v>1947</v>
      </c>
      <c r="M87" s="185"/>
      <c r="N87" s="185"/>
      <c r="O87" s="185"/>
      <c r="P87" s="185"/>
      <c r="R87" s="182" t="s">
        <v>2018</v>
      </c>
      <c r="S87" s="182"/>
      <c r="T87" s="182"/>
      <c r="U87" s="158">
        <v>76.14</v>
      </c>
    </row>
    <row r="88" spans="2:21" x14ac:dyDescent="0.25">
      <c r="R88" s="182"/>
      <c r="S88" s="182"/>
      <c r="T88" s="182"/>
    </row>
    <row r="89" spans="2:21" x14ac:dyDescent="0.25">
      <c r="B89" s="184" t="s">
        <v>1966</v>
      </c>
      <c r="C89" s="184"/>
      <c r="D89" s="184"/>
      <c r="E89" s="184"/>
      <c r="F89" s="184"/>
      <c r="G89" s="184"/>
      <c r="H89" s="184"/>
      <c r="I89" s="185" t="s">
        <v>2019</v>
      </c>
      <c r="J89" s="185"/>
      <c r="K89" s="185"/>
      <c r="L89" s="185" t="s">
        <v>1918</v>
      </c>
      <c r="M89" s="185"/>
      <c r="N89" s="185"/>
      <c r="O89" s="185"/>
      <c r="P89" s="185"/>
      <c r="R89" s="182" t="s">
        <v>2020</v>
      </c>
      <c r="S89" s="182"/>
      <c r="T89" s="182"/>
      <c r="U89" s="158">
        <v>106.8</v>
      </c>
    </row>
    <row r="90" spans="2:21" x14ac:dyDescent="0.25">
      <c r="R90" s="182"/>
      <c r="S90" s="182"/>
      <c r="T90" s="182"/>
    </row>
    <row r="91" spans="2:21" x14ac:dyDescent="0.25">
      <c r="B91" s="184" t="s">
        <v>1966</v>
      </c>
      <c r="C91" s="184"/>
      <c r="D91" s="184"/>
      <c r="E91" s="184"/>
      <c r="F91" s="184"/>
      <c r="G91" s="184"/>
      <c r="H91" s="184"/>
      <c r="I91" s="185" t="s">
        <v>2019</v>
      </c>
      <c r="J91" s="185"/>
      <c r="K91" s="185"/>
      <c r="L91" s="185" t="s">
        <v>1926</v>
      </c>
      <c r="M91" s="185"/>
      <c r="N91" s="185"/>
      <c r="O91" s="185"/>
      <c r="P91" s="185"/>
      <c r="R91" s="185" t="s">
        <v>2021</v>
      </c>
      <c r="S91" s="185"/>
      <c r="T91" s="185"/>
      <c r="U91" s="158">
        <v>92.7</v>
      </c>
    </row>
    <row r="92" spans="2:21" x14ac:dyDescent="0.25">
      <c r="B92" s="184" t="s">
        <v>1924</v>
      </c>
      <c r="C92" s="184"/>
      <c r="D92" s="184"/>
      <c r="E92" s="184"/>
      <c r="F92" s="184"/>
      <c r="G92" s="184"/>
      <c r="H92" s="184"/>
      <c r="I92" s="185" t="s">
        <v>1978</v>
      </c>
      <c r="J92" s="185"/>
      <c r="K92" s="185"/>
      <c r="L92" s="185" t="s">
        <v>1926</v>
      </c>
      <c r="M92" s="185"/>
      <c r="N92" s="185"/>
      <c r="O92" s="185"/>
      <c r="P92" s="185"/>
      <c r="R92" s="182" t="s">
        <v>2022</v>
      </c>
      <c r="S92" s="182"/>
      <c r="T92" s="182"/>
      <c r="U92" s="158">
        <v>298.7</v>
      </c>
    </row>
    <row r="93" spans="2:21" x14ac:dyDescent="0.25">
      <c r="R93" s="182"/>
      <c r="S93" s="182"/>
      <c r="T93" s="182"/>
    </row>
    <row r="94" spans="2:21" x14ac:dyDescent="0.25">
      <c r="B94" s="184" t="s">
        <v>2023</v>
      </c>
      <c r="C94" s="184"/>
      <c r="D94" s="184"/>
      <c r="E94" s="184"/>
      <c r="F94" s="184"/>
      <c r="G94" s="184"/>
      <c r="H94" s="184"/>
      <c r="I94" s="185" t="s">
        <v>1981</v>
      </c>
      <c r="J94" s="185"/>
      <c r="K94" s="185"/>
      <c r="L94" s="185" t="s">
        <v>1926</v>
      </c>
      <c r="M94" s="185"/>
      <c r="N94" s="185"/>
      <c r="O94" s="185"/>
      <c r="P94" s="185"/>
      <c r="R94" s="182" t="s">
        <v>2024</v>
      </c>
      <c r="S94" s="182"/>
      <c r="T94" s="182"/>
      <c r="U94" s="158">
        <v>114</v>
      </c>
    </row>
    <row r="95" spans="2:21" x14ac:dyDescent="0.25">
      <c r="R95" s="182"/>
      <c r="S95" s="182"/>
      <c r="T95" s="182"/>
    </row>
    <row r="96" spans="2:21" ht="6" customHeight="1" x14ac:dyDescent="0.25"/>
    <row r="97" spans="1:22" x14ac:dyDescent="0.25">
      <c r="D97" s="157" t="s">
        <v>2</v>
      </c>
      <c r="F97" s="157" t="s">
        <v>2</v>
      </c>
      <c r="H97" s="157" t="s">
        <v>2</v>
      </c>
      <c r="O97" s="178" t="s">
        <v>2004</v>
      </c>
      <c r="P97" s="178"/>
      <c r="Q97" s="178"/>
      <c r="R97" s="178"/>
      <c r="S97" s="178"/>
      <c r="U97" s="159">
        <v>2241.56</v>
      </c>
    </row>
    <row r="98" spans="1:22" x14ac:dyDescent="0.25">
      <c r="A98" s="186" t="s">
        <v>2025</v>
      </c>
      <c r="B98" s="186"/>
      <c r="C98" s="186"/>
      <c r="D98" s="186"/>
      <c r="E98" s="186"/>
      <c r="F98" s="186"/>
      <c r="G98" s="186"/>
      <c r="H98" s="186"/>
      <c r="I98" s="186"/>
      <c r="J98" s="186"/>
      <c r="K98" s="186"/>
      <c r="L98" s="186"/>
    </row>
    <row r="99" spans="1:22" ht="6" customHeight="1" x14ac:dyDescent="0.25"/>
    <row r="100" spans="1:22" x14ac:dyDescent="0.25">
      <c r="B100" s="184" t="s">
        <v>1933</v>
      </c>
      <c r="C100" s="184"/>
      <c r="D100" s="184"/>
      <c r="E100" s="184"/>
      <c r="F100" s="184"/>
      <c r="G100" s="184"/>
      <c r="H100" s="184"/>
      <c r="I100" s="185" t="s">
        <v>2026</v>
      </c>
      <c r="J100" s="185"/>
      <c r="K100" s="185"/>
      <c r="L100" s="185" t="s">
        <v>2027</v>
      </c>
      <c r="M100" s="185"/>
      <c r="N100" s="185"/>
      <c r="O100" s="185"/>
      <c r="P100" s="185"/>
      <c r="R100" s="182" t="s">
        <v>2028</v>
      </c>
      <c r="S100" s="182"/>
      <c r="T100" s="182"/>
      <c r="U100" s="158">
        <v>450</v>
      </c>
    </row>
    <row r="101" spans="1:22" x14ac:dyDescent="0.25">
      <c r="R101" s="182"/>
      <c r="S101" s="182"/>
      <c r="T101" s="182"/>
    </row>
    <row r="102" spans="1:22" x14ac:dyDescent="0.25">
      <c r="B102" s="184" t="s">
        <v>1936</v>
      </c>
      <c r="C102" s="184"/>
      <c r="D102" s="184"/>
      <c r="E102" s="184"/>
      <c r="F102" s="184"/>
      <c r="G102" s="184"/>
      <c r="H102" s="184"/>
      <c r="I102" s="185" t="s">
        <v>2029</v>
      </c>
      <c r="J102" s="185"/>
      <c r="K102" s="185"/>
      <c r="L102" s="185" t="s">
        <v>2030</v>
      </c>
      <c r="M102" s="185"/>
      <c r="N102" s="185"/>
      <c r="O102" s="185"/>
      <c r="P102" s="185"/>
      <c r="R102" s="182" t="s">
        <v>2031</v>
      </c>
      <c r="S102" s="182"/>
      <c r="T102" s="182"/>
      <c r="U102" s="158">
        <v>390</v>
      </c>
    </row>
    <row r="103" spans="1:22" x14ac:dyDescent="0.25">
      <c r="R103" s="182"/>
      <c r="S103" s="182"/>
      <c r="T103" s="182"/>
    </row>
    <row r="104" spans="1:22" ht="6" customHeight="1" x14ac:dyDescent="0.25"/>
    <row r="105" spans="1:22" x14ac:dyDescent="0.25">
      <c r="D105" s="157" t="s">
        <v>2</v>
      </c>
      <c r="F105" s="157" t="s">
        <v>2</v>
      </c>
      <c r="H105" s="157" t="s">
        <v>2</v>
      </c>
      <c r="O105" s="178" t="s">
        <v>2025</v>
      </c>
      <c r="P105" s="178"/>
      <c r="Q105" s="178"/>
      <c r="R105" s="178"/>
      <c r="S105" s="178"/>
      <c r="U105" s="159">
        <v>840</v>
      </c>
    </row>
    <row r="106" spans="1:22" ht="192" customHeight="1" x14ac:dyDescent="0.25"/>
    <row r="107" spans="1:22" ht="11.25" customHeight="1" x14ac:dyDescent="0.25"/>
    <row r="108" spans="1:22" ht="13.5" customHeight="1" x14ac:dyDescent="0.25">
      <c r="A108" s="182" t="s">
        <v>1985</v>
      </c>
      <c r="B108" s="182"/>
      <c r="C108" s="182"/>
      <c r="D108" s="182"/>
      <c r="E108" s="182"/>
      <c r="F108" s="182"/>
      <c r="G108" s="182"/>
      <c r="H108" s="182"/>
      <c r="I108" s="182"/>
      <c r="J108" s="182"/>
      <c r="K108" s="182"/>
      <c r="L108" s="182"/>
      <c r="M108" s="182"/>
      <c r="P108" s="183" t="s">
        <v>2032</v>
      </c>
      <c r="Q108" s="183"/>
      <c r="R108" s="183"/>
      <c r="S108" s="183"/>
      <c r="T108" s="183"/>
      <c r="U108" s="183"/>
      <c r="V108" s="183"/>
    </row>
    <row r="109" spans="1:22" ht="20.25" customHeight="1" x14ac:dyDescent="0.25">
      <c r="A109" s="187" t="s">
        <v>1987</v>
      </c>
      <c r="B109" s="187"/>
      <c r="C109" s="187"/>
      <c r="D109" s="187"/>
      <c r="E109" s="187"/>
      <c r="F109" s="187"/>
      <c r="G109" s="187"/>
      <c r="H109" s="187"/>
      <c r="I109" s="187"/>
      <c r="J109" s="187"/>
      <c r="K109" s="187"/>
      <c r="L109" s="187"/>
      <c r="M109" s="187"/>
      <c r="N109" s="187"/>
      <c r="O109" s="187"/>
      <c r="P109" s="187"/>
      <c r="Q109" s="187"/>
      <c r="R109" s="187"/>
      <c r="S109" s="187"/>
      <c r="T109" s="187"/>
      <c r="U109" s="187"/>
    </row>
    <row r="110" spans="1:22" ht="7.5" customHeight="1" x14ac:dyDescent="0.25"/>
    <row r="111" spans="1:22" x14ac:dyDescent="0.25">
      <c r="A111" s="186" t="s">
        <v>2033</v>
      </c>
      <c r="B111" s="186"/>
      <c r="C111" s="186"/>
      <c r="D111" s="186"/>
      <c r="E111" s="186"/>
      <c r="F111" s="186"/>
      <c r="G111" s="186"/>
      <c r="H111" s="186"/>
      <c r="I111" s="186"/>
      <c r="J111" s="186"/>
      <c r="K111" s="186"/>
      <c r="L111" s="186"/>
    </row>
    <row r="112" spans="1:22" ht="6" customHeight="1" x14ac:dyDescent="0.25"/>
    <row r="113" spans="2:21" x14ac:dyDescent="0.25">
      <c r="B113" s="184" t="s">
        <v>2034</v>
      </c>
      <c r="C113" s="184"/>
      <c r="D113" s="184"/>
      <c r="E113" s="184"/>
      <c r="F113" s="184"/>
      <c r="G113" s="184"/>
      <c r="H113" s="184"/>
      <c r="I113" s="185" t="s">
        <v>2035</v>
      </c>
      <c r="J113" s="185"/>
      <c r="K113" s="185"/>
      <c r="L113" s="185" t="s">
        <v>2027</v>
      </c>
      <c r="M113" s="185"/>
      <c r="N113" s="185"/>
      <c r="O113" s="185"/>
      <c r="P113" s="185"/>
      <c r="R113" s="182" t="s">
        <v>2036</v>
      </c>
      <c r="S113" s="182"/>
      <c r="T113" s="182"/>
      <c r="U113" s="158">
        <v>551.46</v>
      </c>
    </row>
    <row r="114" spans="2:21" x14ac:dyDescent="0.25">
      <c r="R114" s="182"/>
      <c r="S114" s="182"/>
      <c r="T114" s="182"/>
    </row>
    <row r="115" spans="2:21" x14ac:dyDescent="0.25">
      <c r="B115" s="184" t="s">
        <v>1933</v>
      </c>
      <c r="C115" s="184"/>
      <c r="D115" s="184"/>
      <c r="E115" s="184"/>
      <c r="F115" s="184"/>
      <c r="G115" s="184"/>
      <c r="H115" s="184"/>
      <c r="I115" s="185" t="s">
        <v>2037</v>
      </c>
      <c r="J115" s="185"/>
      <c r="K115" s="185"/>
      <c r="L115" s="185" t="s">
        <v>2038</v>
      </c>
      <c r="M115" s="185"/>
      <c r="N115" s="185"/>
      <c r="O115" s="185"/>
      <c r="P115" s="185"/>
      <c r="R115" s="185" t="s">
        <v>2039</v>
      </c>
      <c r="S115" s="185"/>
      <c r="T115" s="185"/>
      <c r="U115" s="158">
        <v>142.21</v>
      </c>
    </row>
    <row r="116" spans="2:21" x14ac:dyDescent="0.25">
      <c r="B116" s="184" t="s">
        <v>2040</v>
      </c>
      <c r="C116" s="184"/>
      <c r="D116" s="184"/>
      <c r="E116" s="184"/>
      <c r="F116" s="184"/>
      <c r="G116" s="184"/>
      <c r="H116" s="184"/>
      <c r="I116" s="185" t="s">
        <v>2041</v>
      </c>
      <c r="J116" s="185"/>
      <c r="K116" s="185"/>
      <c r="L116" s="185" t="s">
        <v>2042</v>
      </c>
      <c r="M116" s="185"/>
      <c r="N116" s="185"/>
      <c r="O116" s="185"/>
      <c r="P116" s="185"/>
      <c r="R116" s="185" t="s">
        <v>2043</v>
      </c>
      <c r="S116" s="185"/>
      <c r="T116" s="185"/>
      <c r="U116" s="158">
        <v>49.25</v>
      </c>
    </row>
    <row r="117" spans="2:21" x14ac:dyDescent="0.25">
      <c r="B117" s="184" t="s">
        <v>2040</v>
      </c>
      <c r="C117" s="184"/>
      <c r="D117" s="184"/>
      <c r="E117" s="184"/>
      <c r="F117" s="184"/>
      <c r="G117" s="184"/>
      <c r="H117" s="184"/>
      <c r="I117" s="185" t="s">
        <v>2044</v>
      </c>
      <c r="J117" s="185"/>
      <c r="K117" s="185"/>
      <c r="L117" s="185" t="s">
        <v>2045</v>
      </c>
      <c r="M117" s="185"/>
      <c r="N117" s="185"/>
      <c r="O117" s="185"/>
      <c r="P117" s="185"/>
      <c r="R117" s="185" t="s">
        <v>2046</v>
      </c>
      <c r="S117" s="185"/>
      <c r="T117" s="185"/>
      <c r="U117" s="158">
        <v>94.2</v>
      </c>
    </row>
    <row r="118" spans="2:21" x14ac:dyDescent="0.25">
      <c r="B118" s="184" t="s">
        <v>2047</v>
      </c>
      <c r="C118" s="184"/>
      <c r="D118" s="184"/>
      <c r="E118" s="184"/>
      <c r="F118" s="184"/>
      <c r="G118" s="184"/>
      <c r="H118" s="184"/>
      <c r="I118" s="185" t="s">
        <v>2041</v>
      </c>
      <c r="J118" s="185"/>
      <c r="K118" s="185"/>
      <c r="L118" s="185" t="s">
        <v>2042</v>
      </c>
      <c r="M118" s="185"/>
      <c r="N118" s="185"/>
      <c r="O118" s="185"/>
      <c r="P118" s="185"/>
      <c r="R118" s="185" t="s">
        <v>2043</v>
      </c>
      <c r="S118" s="185"/>
      <c r="T118" s="185"/>
      <c r="U118" s="158">
        <v>49.25</v>
      </c>
    </row>
    <row r="119" spans="2:21" x14ac:dyDescent="0.25">
      <c r="B119" s="184" t="s">
        <v>1936</v>
      </c>
      <c r="C119" s="184"/>
      <c r="D119" s="184"/>
      <c r="E119" s="184"/>
      <c r="F119" s="184"/>
      <c r="G119" s="184"/>
      <c r="H119" s="184"/>
      <c r="I119" s="185" t="s">
        <v>2048</v>
      </c>
      <c r="J119" s="185"/>
      <c r="K119" s="185"/>
      <c r="L119" s="185" t="s">
        <v>2042</v>
      </c>
      <c r="M119" s="185"/>
      <c r="N119" s="185"/>
      <c r="O119" s="185"/>
      <c r="P119" s="185"/>
      <c r="R119" s="182" t="s">
        <v>2049</v>
      </c>
      <c r="S119" s="182"/>
      <c r="T119" s="182"/>
      <c r="U119" s="158">
        <v>49.95</v>
      </c>
    </row>
    <row r="120" spans="2:21" x14ac:dyDescent="0.25">
      <c r="R120" s="182"/>
      <c r="S120" s="182"/>
      <c r="T120" s="182"/>
    </row>
    <row r="121" spans="2:21" x14ac:dyDescent="0.25">
      <c r="B121" s="184" t="s">
        <v>1916</v>
      </c>
      <c r="C121" s="184"/>
      <c r="D121" s="184"/>
      <c r="E121" s="184"/>
      <c r="F121" s="184"/>
      <c r="G121" s="184"/>
      <c r="H121" s="184"/>
      <c r="I121" s="185" t="s">
        <v>2035</v>
      </c>
      <c r="J121" s="185"/>
      <c r="K121" s="185"/>
      <c r="L121" s="185" t="s">
        <v>2027</v>
      </c>
      <c r="M121" s="185"/>
      <c r="N121" s="185"/>
      <c r="O121" s="185"/>
      <c r="P121" s="185"/>
      <c r="R121" s="182" t="s">
        <v>2036</v>
      </c>
      <c r="S121" s="182"/>
      <c r="T121" s="182"/>
      <c r="U121" s="158">
        <v>545.53</v>
      </c>
    </row>
    <row r="122" spans="2:21" x14ac:dyDescent="0.25">
      <c r="R122" s="182"/>
      <c r="S122" s="182"/>
      <c r="T122" s="182"/>
    </row>
    <row r="123" spans="2:21" x14ac:dyDescent="0.25">
      <c r="B123" s="184" t="s">
        <v>1920</v>
      </c>
      <c r="C123" s="184"/>
      <c r="D123" s="184"/>
      <c r="E123" s="184"/>
      <c r="F123" s="184"/>
      <c r="G123" s="184"/>
      <c r="H123" s="184"/>
      <c r="I123" s="185" t="s">
        <v>1283</v>
      </c>
      <c r="J123" s="185"/>
      <c r="K123" s="185"/>
      <c r="L123" s="185" t="s">
        <v>2038</v>
      </c>
      <c r="M123" s="185"/>
      <c r="N123" s="185"/>
      <c r="O123" s="185"/>
      <c r="P123" s="185"/>
      <c r="R123" s="185" t="s">
        <v>2050</v>
      </c>
      <c r="S123" s="185"/>
      <c r="T123" s="185"/>
      <c r="U123" s="158">
        <v>385.13</v>
      </c>
    </row>
    <row r="124" spans="2:21" x14ac:dyDescent="0.25">
      <c r="B124" s="184" t="s">
        <v>1977</v>
      </c>
      <c r="C124" s="184"/>
      <c r="D124" s="184"/>
      <c r="E124" s="184"/>
      <c r="F124" s="184"/>
      <c r="G124" s="184"/>
      <c r="H124" s="184"/>
      <c r="I124" s="185" t="s">
        <v>2051</v>
      </c>
      <c r="J124" s="185"/>
      <c r="K124" s="185"/>
      <c r="L124" s="185" t="s">
        <v>1938</v>
      </c>
      <c r="M124" s="185"/>
      <c r="N124" s="185"/>
      <c r="O124" s="185"/>
      <c r="P124" s="185"/>
      <c r="R124" s="185" t="s">
        <v>2052</v>
      </c>
      <c r="S124" s="185"/>
      <c r="T124" s="185"/>
      <c r="U124" s="158">
        <v>29.81</v>
      </c>
    </row>
    <row r="125" spans="2:21" x14ac:dyDescent="0.25">
      <c r="B125" s="184" t="s">
        <v>1980</v>
      </c>
      <c r="C125" s="184"/>
      <c r="D125" s="184"/>
      <c r="E125" s="184"/>
      <c r="F125" s="184"/>
      <c r="G125" s="184"/>
      <c r="H125" s="184"/>
      <c r="I125" s="185" t="s">
        <v>2053</v>
      </c>
      <c r="J125" s="185"/>
      <c r="K125" s="185"/>
      <c r="L125" s="185" t="s">
        <v>2027</v>
      </c>
      <c r="M125" s="185"/>
      <c r="N125" s="185"/>
      <c r="O125" s="185"/>
      <c r="P125" s="185"/>
      <c r="R125" s="182" t="s">
        <v>2054</v>
      </c>
      <c r="S125" s="182"/>
      <c r="T125" s="182"/>
      <c r="U125" s="158">
        <v>309</v>
      </c>
    </row>
    <row r="126" spans="2:21" x14ac:dyDescent="0.25">
      <c r="R126" s="182"/>
      <c r="S126" s="182"/>
      <c r="T126" s="182"/>
    </row>
    <row r="127" spans="2:21" x14ac:dyDescent="0.25">
      <c r="B127" s="184" t="s">
        <v>1940</v>
      </c>
      <c r="C127" s="184"/>
      <c r="D127" s="184"/>
      <c r="E127" s="184"/>
      <c r="F127" s="184"/>
      <c r="G127" s="184"/>
      <c r="H127" s="184"/>
      <c r="I127" s="185" t="s">
        <v>2041</v>
      </c>
      <c r="J127" s="185"/>
      <c r="K127" s="185"/>
      <c r="L127" s="185" t="s">
        <v>2042</v>
      </c>
      <c r="M127" s="185"/>
      <c r="N127" s="185"/>
      <c r="O127" s="185"/>
      <c r="P127" s="185"/>
      <c r="R127" s="185" t="s">
        <v>2043</v>
      </c>
      <c r="S127" s="185"/>
      <c r="T127" s="185"/>
      <c r="U127" s="158">
        <v>49.25</v>
      </c>
    </row>
    <row r="128" spans="2:21" x14ac:dyDescent="0.25">
      <c r="B128" s="184" t="s">
        <v>1944</v>
      </c>
      <c r="C128" s="184"/>
      <c r="D128" s="184"/>
      <c r="E128" s="184"/>
      <c r="F128" s="184"/>
      <c r="G128" s="184"/>
      <c r="H128" s="184"/>
      <c r="I128" s="185" t="s">
        <v>2035</v>
      </c>
      <c r="J128" s="185"/>
      <c r="K128" s="185"/>
      <c r="L128" s="185" t="s">
        <v>2027</v>
      </c>
      <c r="M128" s="185"/>
      <c r="N128" s="185"/>
      <c r="O128" s="185"/>
      <c r="P128" s="185"/>
      <c r="R128" s="182" t="s">
        <v>2036</v>
      </c>
      <c r="S128" s="182"/>
      <c r="T128" s="182"/>
      <c r="U128" s="158">
        <v>534.36</v>
      </c>
    </row>
    <row r="129" spans="2:21" x14ac:dyDescent="0.25">
      <c r="R129" s="182"/>
      <c r="S129" s="182"/>
      <c r="T129" s="182"/>
    </row>
    <row r="130" spans="2:21" x14ac:dyDescent="0.25">
      <c r="B130" s="184" t="s">
        <v>1944</v>
      </c>
      <c r="C130" s="184"/>
      <c r="D130" s="184"/>
      <c r="E130" s="184"/>
      <c r="F130" s="184"/>
      <c r="G130" s="184"/>
      <c r="H130" s="184"/>
      <c r="I130" s="185" t="s">
        <v>2055</v>
      </c>
      <c r="J130" s="185"/>
      <c r="K130" s="185"/>
      <c r="L130" s="185" t="s">
        <v>2056</v>
      </c>
      <c r="M130" s="185"/>
      <c r="N130" s="185"/>
      <c r="O130" s="185"/>
      <c r="P130" s="185"/>
      <c r="R130" s="185" t="s">
        <v>2057</v>
      </c>
      <c r="S130" s="185"/>
      <c r="T130" s="185"/>
      <c r="U130" s="158">
        <v>125</v>
      </c>
    </row>
    <row r="131" spans="2:21" x14ac:dyDescent="0.25">
      <c r="B131" s="184" t="s">
        <v>1944</v>
      </c>
      <c r="C131" s="184"/>
      <c r="D131" s="184"/>
      <c r="E131" s="184"/>
      <c r="F131" s="184"/>
      <c r="G131" s="184"/>
      <c r="H131" s="184"/>
      <c r="I131" s="185" t="s">
        <v>2041</v>
      </c>
      <c r="J131" s="185"/>
      <c r="K131" s="185"/>
      <c r="L131" s="185" t="s">
        <v>2042</v>
      </c>
      <c r="M131" s="185"/>
      <c r="N131" s="185"/>
      <c r="O131" s="185"/>
      <c r="P131" s="185"/>
      <c r="R131" s="185" t="s">
        <v>2043</v>
      </c>
      <c r="S131" s="185"/>
      <c r="T131" s="185"/>
      <c r="U131" s="158">
        <v>49.25</v>
      </c>
    </row>
    <row r="132" spans="2:21" x14ac:dyDescent="0.25">
      <c r="B132" s="184" t="s">
        <v>1944</v>
      </c>
      <c r="C132" s="184"/>
      <c r="D132" s="184"/>
      <c r="E132" s="184"/>
      <c r="F132" s="184"/>
      <c r="G132" s="184"/>
      <c r="H132" s="184"/>
      <c r="I132" s="185" t="s">
        <v>2041</v>
      </c>
      <c r="J132" s="185"/>
      <c r="K132" s="185"/>
      <c r="L132" s="185" t="s">
        <v>2042</v>
      </c>
      <c r="M132" s="185"/>
      <c r="N132" s="185"/>
      <c r="O132" s="185"/>
      <c r="P132" s="185"/>
      <c r="R132" s="185" t="s">
        <v>2043</v>
      </c>
      <c r="S132" s="185"/>
      <c r="T132" s="185"/>
      <c r="U132" s="158">
        <v>49.25</v>
      </c>
    </row>
    <row r="133" spans="2:21" x14ac:dyDescent="0.25">
      <c r="B133" s="184" t="s">
        <v>1949</v>
      </c>
      <c r="C133" s="184"/>
      <c r="D133" s="184"/>
      <c r="E133" s="184"/>
      <c r="F133" s="184"/>
      <c r="G133" s="184"/>
      <c r="H133" s="184"/>
      <c r="I133" s="185" t="s">
        <v>2058</v>
      </c>
      <c r="J133" s="185"/>
      <c r="K133" s="185"/>
      <c r="L133" s="185" t="s">
        <v>2038</v>
      </c>
      <c r="M133" s="185"/>
      <c r="N133" s="185"/>
      <c r="O133" s="185"/>
      <c r="P133" s="185"/>
      <c r="R133" s="182" t="s">
        <v>2059</v>
      </c>
      <c r="S133" s="182"/>
      <c r="T133" s="182"/>
      <c r="U133" s="158">
        <v>122.92</v>
      </c>
    </row>
    <row r="134" spans="2:21" x14ac:dyDescent="0.25">
      <c r="R134" s="182"/>
      <c r="S134" s="182"/>
      <c r="T134" s="182"/>
    </row>
    <row r="135" spans="2:21" x14ac:dyDescent="0.25">
      <c r="B135" s="184" t="s">
        <v>1949</v>
      </c>
      <c r="C135" s="184"/>
      <c r="D135" s="184"/>
      <c r="E135" s="184"/>
      <c r="F135" s="184"/>
      <c r="G135" s="184"/>
      <c r="H135" s="184"/>
      <c r="I135" s="185" t="s">
        <v>2060</v>
      </c>
      <c r="J135" s="185"/>
      <c r="K135" s="185"/>
      <c r="L135" s="185" t="s">
        <v>1938</v>
      </c>
      <c r="M135" s="185"/>
      <c r="N135" s="185"/>
      <c r="O135" s="185"/>
      <c r="P135" s="185"/>
      <c r="R135" s="185" t="s">
        <v>2061</v>
      </c>
      <c r="S135" s="185"/>
      <c r="T135" s="185"/>
      <c r="U135" s="158">
        <v>481.56</v>
      </c>
    </row>
    <row r="136" spans="2:21" x14ac:dyDescent="0.25">
      <c r="B136" s="184" t="s">
        <v>1949</v>
      </c>
      <c r="C136" s="184"/>
      <c r="D136" s="184"/>
      <c r="E136" s="184"/>
      <c r="F136" s="184"/>
      <c r="G136" s="184"/>
      <c r="H136" s="184"/>
      <c r="I136" s="185" t="s">
        <v>2041</v>
      </c>
      <c r="J136" s="185"/>
      <c r="K136" s="185"/>
      <c r="L136" s="185" t="s">
        <v>2042</v>
      </c>
      <c r="M136" s="185"/>
      <c r="N136" s="185"/>
      <c r="O136" s="185"/>
      <c r="P136" s="185"/>
      <c r="R136" s="185" t="s">
        <v>2043</v>
      </c>
      <c r="S136" s="185"/>
      <c r="T136" s="185"/>
      <c r="U136" s="158">
        <v>49.25</v>
      </c>
    </row>
    <row r="137" spans="2:21" x14ac:dyDescent="0.25">
      <c r="B137" s="184" t="s">
        <v>1951</v>
      </c>
      <c r="C137" s="184"/>
      <c r="D137" s="184"/>
      <c r="E137" s="184"/>
      <c r="F137" s="184"/>
      <c r="G137" s="184"/>
      <c r="H137" s="184"/>
      <c r="I137" s="185" t="s">
        <v>2062</v>
      </c>
      <c r="J137" s="185"/>
      <c r="K137" s="185"/>
      <c r="L137" s="185" t="s">
        <v>2063</v>
      </c>
      <c r="M137" s="185"/>
      <c r="N137" s="185"/>
      <c r="O137" s="185"/>
      <c r="P137" s="185"/>
      <c r="R137" s="182" t="s">
        <v>2064</v>
      </c>
      <c r="S137" s="182"/>
      <c r="T137" s="182"/>
      <c r="U137" s="158">
        <v>100</v>
      </c>
    </row>
    <row r="138" spans="2:21" x14ac:dyDescent="0.25">
      <c r="R138" s="182"/>
      <c r="S138" s="182"/>
      <c r="T138" s="182"/>
    </row>
    <row r="139" spans="2:21" x14ac:dyDescent="0.25">
      <c r="B139" s="184" t="s">
        <v>1959</v>
      </c>
      <c r="C139" s="184"/>
      <c r="D139" s="184"/>
      <c r="E139" s="184"/>
      <c r="F139" s="184"/>
      <c r="G139" s="184"/>
      <c r="H139" s="184"/>
      <c r="I139" s="185" t="s">
        <v>2065</v>
      </c>
      <c r="J139" s="185"/>
      <c r="K139" s="185"/>
      <c r="L139" s="185" t="s">
        <v>2038</v>
      </c>
      <c r="M139" s="185"/>
      <c r="N139" s="185"/>
      <c r="O139" s="185"/>
      <c r="P139" s="185"/>
      <c r="R139" s="182" t="s">
        <v>2059</v>
      </c>
      <c r="S139" s="182"/>
      <c r="T139" s="182"/>
      <c r="U139" s="158">
        <v>26.99</v>
      </c>
    </row>
    <row r="140" spans="2:21" x14ac:dyDescent="0.25">
      <c r="R140" s="182"/>
      <c r="S140" s="182"/>
      <c r="T140" s="182"/>
    </row>
    <row r="141" spans="2:21" x14ac:dyDescent="0.25">
      <c r="B141" s="184" t="s">
        <v>1959</v>
      </c>
      <c r="C141" s="184"/>
      <c r="D141" s="184"/>
      <c r="E141" s="184"/>
      <c r="F141" s="184"/>
      <c r="G141" s="184"/>
      <c r="H141" s="184"/>
      <c r="I141" s="185" t="s">
        <v>2066</v>
      </c>
      <c r="J141" s="185"/>
      <c r="K141" s="185"/>
      <c r="L141" s="185" t="s">
        <v>2045</v>
      </c>
      <c r="M141" s="185"/>
      <c r="N141" s="185"/>
      <c r="O141" s="185"/>
      <c r="P141" s="185"/>
      <c r="R141" s="185" t="s">
        <v>2046</v>
      </c>
      <c r="S141" s="185"/>
      <c r="T141" s="185"/>
      <c r="U141" s="158">
        <v>11.8</v>
      </c>
    </row>
    <row r="142" spans="2:21" x14ac:dyDescent="0.25">
      <c r="B142" s="184" t="s">
        <v>2000</v>
      </c>
      <c r="C142" s="184"/>
      <c r="D142" s="184"/>
      <c r="E142" s="184"/>
      <c r="F142" s="184"/>
      <c r="G142" s="184"/>
      <c r="H142" s="184"/>
      <c r="I142" s="185" t="s">
        <v>2044</v>
      </c>
      <c r="J142" s="185"/>
      <c r="K142" s="185"/>
      <c r="L142" s="185" t="s">
        <v>2045</v>
      </c>
      <c r="M142" s="185"/>
      <c r="N142" s="185"/>
      <c r="O142" s="185"/>
      <c r="P142" s="185"/>
      <c r="R142" s="185" t="s">
        <v>2046</v>
      </c>
      <c r="S142" s="185"/>
      <c r="T142" s="185"/>
      <c r="U142" s="158">
        <v>20.5</v>
      </c>
    </row>
    <row r="143" spans="2:21" x14ac:dyDescent="0.25">
      <c r="B143" s="184" t="s">
        <v>2000</v>
      </c>
      <c r="C143" s="184"/>
      <c r="D143" s="184"/>
      <c r="E143" s="184"/>
      <c r="F143" s="184"/>
      <c r="G143" s="184"/>
      <c r="H143" s="184"/>
      <c r="I143" s="185" t="s">
        <v>2041</v>
      </c>
      <c r="J143" s="185"/>
      <c r="K143" s="185"/>
      <c r="L143" s="185" t="s">
        <v>2042</v>
      </c>
      <c r="M143" s="185"/>
      <c r="N143" s="185"/>
      <c r="O143" s="185"/>
      <c r="P143" s="185"/>
      <c r="R143" s="185" t="s">
        <v>2043</v>
      </c>
      <c r="S143" s="185"/>
      <c r="T143" s="185"/>
      <c r="U143" s="158">
        <v>49.25</v>
      </c>
    </row>
    <row r="144" spans="2:21" x14ac:dyDescent="0.25">
      <c r="B144" s="184" t="s">
        <v>2000</v>
      </c>
      <c r="C144" s="184"/>
      <c r="D144" s="184"/>
      <c r="E144" s="184"/>
      <c r="F144" s="184"/>
      <c r="G144" s="184"/>
      <c r="H144" s="184"/>
      <c r="I144" s="185" t="s">
        <v>2041</v>
      </c>
      <c r="J144" s="185"/>
      <c r="K144" s="185"/>
      <c r="L144" s="185" t="s">
        <v>2042</v>
      </c>
      <c r="M144" s="185"/>
      <c r="N144" s="185"/>
      <c r="O144" s="185"/>
      <c r="P144" s="185"/>
      <c r="R144" s="185" t="s">
        <v>2043</v>
      </c>
      <c r="S144" s="185"/>
      <c r="T144" s="185"/>
      <c r="U144" s="158">
        <v>49.25</v>
      </c>
    </row>
    <row r="145" spans="1:22" x14ac:dyDescent="0.25">
      <c r="B145" s="184" t="s">
        <v>2000</v>
      </c>
      <c r="C145" s="184"/>
      <c r="D145" s="184"/>
      <c r="E145" s="184"/>
      <c r="F145" s="184"/>
      <c r="G145" s="184"/>
      <c r="H145" s="184"/>
      <c r="I145" s="185" t="s">
        <v>2035</v>
      </c>
      <c r="J145" s="185"/>
      <c r="K145" s="185"/>
      <c r="L145" s="185" t="s">
        <v>2042</v>
      </c>
      <c r="M145" s="185"/>
      <c r="N145" s="185"/>
      <c r="O145" s="185"/>
      <c r="P145" s="185"/>
      <c r="R145" s="182" t="s">
        <v>2036</v>
      </c>
      <c r="S145" s="182"/>
      <c r="T145" s="182"/>
      <c r="U145" s="158">
        <v>538</v>
      </c>
    </row>
    <row r="146" spans="1:22" x14ac:dyDescent="0.25">
      <c r="R146" s="182"/>
      <c r="S146" s="182"/>
      <c r="T146" s="182"/>
    </row>
    <row r="147" spans="1:22" x14ac:dyDescent="0.25">
      <c r="B147" s="184" t="s">
        <v>1966</v>
      </c>
      <c r="C147" s="184"/>
      <c r="D147" s="184"/>
      <c r="E147" s="184"/>
      <c r="F147" s="184"/>
      <c r="G147" s="184"/>
      <c r="H147" s="184"/>
      <c r="I147" s="185" t="s">
        <v>2041</v>
      </c>
      <c r="J147" s="185"/>
      <c r="K147" s="185"/>
      <c r="L147" s="185" t="s">
        <v>2042</v>
      </c>
      <c r="M147" s="185"/>
      <c r="N147" s="185"/>
      <c r="O147" s="185"/>
      <c r="P147" s="185"/>
      <c r="R147" s="185" t="s">
        <v>2043</v>
      </c>
      <c r="S147" s="185"/>
      <c r="T147" s="185"/>
      <c r="U147" s="158">
        <v>49.25</v>
      </c>
    </row>
    <row r="148" spans="1:22" x14ac:dyDescent="0.25">
      <c r="B148" s="184" t="s">
        <v>1924</v>
      </c>
      <c r="C148" s="184"/>
      <c r="D148" s="184"/>
      <c r="E148" s="184"/>
      <c r="F148" s="184"/>
      <c r="G148" s="184"/>
      <c r="H148" s="184"/>
      <c r="I148" s="185" t="s">
        <v>2041</v>
      </c>
      <c r="J148" s="185"/>
      <c r="K148" s="185"/>
      <c r="L148" s="185" t="s">
        <v>2042</v>
      </c>
      <c r="M148" s="185"/>
      <c r="N148" s="185"/>
      <c r="O148" s="185"/>
      <c r="P148" s="185"/>
      <c r="R148" s="185" t="s">
        <v>2043</v>
      </c>
      <c r="S148" s="185"/>
      <c r="T148" s="185"/>
      <c r="U148" s="158">
        <v>49.25</v>
      </c>
    </row>
    <row r="149" spans="1:22" x14ac:dyDescent="0.25">
      <c r="B149" s="184" t="s">
        <v>1924</v>
      </c>
      <c r="C149" s="184"/>
      <c r="D149" s="184"/>
      <c r="E149" s="184"/>
      <c r="F149" s="184"/>
      <c r="G149" s="184"/>
      <c r="H149" s="184"/>
      <c r="I149" s="185" t="s">
        <v>2067</v>
      </c>
      <c r="J149" s="185"/>
      <c r="K149" s="185"/>
      <c r="L149" s="185" t="s">
        <v>2063</v>
      </c>
      <c r="M149" s="185"/>
      <c r="N149" s="185"/>
      <c r="O149" s="185"/>
      <c r="P149" s="185"/>
      <c r="R149" s="182" t="s">
        <v>2068</v>
      </c>
      <c r="S149" s="182"/>
      <c r="T149" s="182"/>
      <c r="U149" s="158">
        <v>169</v>
      </c>
    </row>
    <row r="150" spans="1:22" x14ac:dyDescent="0.25">
      <c r="R150" s="182"/>
      <c r="S150" s="182"/>
      <c r="T150" s="182"/>
    </row>
    <row r="151" spans="1:22" x14ac:dyDescent="0.25">
      <c r="B151" s="184" t="s">
        <v>1973</v>
      </c>
      <c r="C151" s="184"/>
      <c r="D151" s="184"/>
      <c r="E151" s="184"/>
      <c r="F151" s="184"/>
      <c r="G151" s="184"/>
      <c r="H151" s="184"/>
      <c r="I151" s="185" t="s">
        <v>1994</v>
      </c>
      <c r="J151" s="185"/>
      <c r="K151" s="185"/>
      <c r="L151" s="185" t="s">
        <v>1995</v>
      </c>
      <c r="M151" s="185"/>
      <c r="N151" s="185"/>
      <c r="O151" s="185"/>
      <c r="P151" s="185"/>
      <c r="R151" s="185" t="s">
        <v>2069</v>
      </c>
      <c r="S151" s="185"/>
      <c r="T151" s="185"/>
      <c r="U151" s="158">
        <v>294.99</v>
      </c>
    </row>
    <row r="152" spans="1:22" x14ac:dyDescent="0.25">
      <c r="B152" s="184" t="s">
        <v>1973</v>
      </c>
      <c r="C152" s="184"/>
      <c r="D152" s="184"/>
      <c r="E152" s="184"/>
      <c r="F152" s="184"/>
      <c r="G152" s="184"/>
      <c r="H152" s="184"/>
      <c r="I152" s="185" t="s">
        <v>2035</v>
      </c>
      <c r="J152" s="185"/>
      <c r="K152" s="185"/>
      <c r="L152" s="185" t="s">
        <v>2027</v>
      </c>
      <c r="M152" s="185"/>
      <c r="N152" s="185"/>
      <c r="O152" s="185"/>
      <c r="P152" s="185"/>
      <c r="R152" s="182" t="s">
        <v>2036</v>
      </c>
      <c r="S152" s="182"/>
      <c r="T152" s="182"/>
      <c r="U152" s="158">
        <v>343.63</v>
      </c>
    </row>
    <row r="153" spans="1:22" x14ac:dyDescent="0.25">
      <c r="R153" s="182"/>
      <c r="S153" s="182"/>
      <c r="T153" s="182"/>
    </row>
    <row r="154" spans="1:22" x14ac:dyDescent="0.25">
      <c r="B154" s="184" t="s">
        <v>2070</v>
      </c>
      <c r="C154" s="184"/>
      <c r="D154" s="184"/>
      <c r="E154" s="184"/>
      <c r="F154" s="184"/>
      <c r="G154" s="184"/>
      <c r="H154" s="184"/>
      <c r="I154" s="185" t="s">
        <v>2041</v>
      </c>
      <c r="J154" s="185"/>
      <c r="K154" s="185"/>
      <c r="L154" s="185" t="s">
        <v>2042</v>
      </c>
      <c r="M154" s="185"/>
      <c r="N154" s="185"/>
      <c r="O154" s="185"/>
      <c r="P154" s="185"/>
      <c r="R154" s="185" t="s">
        <v>2043</v>
      </c>
      <c r="S154" s="185"/>
      <c r="T154" s="185"/>
      <c r="U154" s="158">
        <v>49.25</v>
      </c>
    </row>
    <row r="155" spans="1:22" ht="6" customHeight="1" x14ac:dyDescent="0.25"/>
    <row r="156" spans="1:22" x14ac:dyDescent="0.25">
      <c r="D156" s="157" t="s">
        <v>2</v>
      </c>
      <c r="F156" s="157" t="s">
        <v>2</v>
      </c>
      <c r="H156" s="157" t="s">
        <v>2</v>
      </c>
      <c r="O156" s="178" t="s">
        <v>2033</v>
      </c>
      <c r="P156" s="178"/>
      <c r="Q156" s="178"/>
      <c r="R156" s="178"/>
      <c r="S156" s="178"/>
      <c r="U156" s="159">
        <v>5417.79</v>
      </c>
    </row>
    <row r="157" spans="1:22" ht="158.25" customHeight="1" x14ac:dyDescent="0.25"/>
    <row r="158" spans="1:22" ht="11.25" customHeight="1" x14ac:dyDescent="0.25"/>
    <row r="159" spans="1:22" ht="13.5" customHeight="1" x14ac:dyDescent="0.25">
      <c r="A159" s="182" t="s">
        <v>1985</v>
      </c>
      <c r="B159" s="182"/>
      <c r="C159" s="182"/>
      <c r="D159" s="182"/>
      <c r="E159" s="182"/>
      <c r="F159" s="182"/>
      <c r="G159" s="182"/>
      <c r="H159" s="182"/>
      <c r="I159" s="182"/>
      <c r="J159" s="182"/>
      <c r="K159" s="182"/>
      <c r="L159" s="182"/>
      <c r="M159" s="182"/>
      <c r="P159" s="183" t="s">
        <v>2071</v>
      </c>
      <c r="Q159" s="183"/>
      <c r="R159" s="183"/>
      <c r="S159" s="183"/>
      <c r="T159" s="183"/>
      <c r="U159" s="183"/>
      <c r="V159" s="183"/>
    </row>
    <row r="160" spans="1:22" ht="20.25" customHeight="1" x14ac:dyDescent="0.25">
      <c r="A160" s="187" t="s">
        <v>1987</v>
      </c>
      <c r="B160" s="187"/>
      <c r="C160" s="187"/>
      <c r="D160" s="187"/>
      <c r="E160" s="187"/>
      <c r="F160" s="187"/>
      <c r="G160" s="187"/>
      <c r="H160" s="187"/>
      <c r="I160" s="187"/>
      <c r="J160" s="187"/>
      <c r="K160" s="187"/>
      <c r="L160" s="187"/>
      <c r="M160" s="187"/>
      <c r="N160" s="187"/>
      <c r="O160" s="187"/>
      <c r="P160" s="187"/>
      <c r="Q160" s="187"/>
      <c r="R160" s="187"/>
      <c r="S160" s="187"/>
      <c r="T160" s="187"/>
      <c r="U160" s="187"/>
    </row>
    <row r="161" spans="1:21" ht="7.5" customHeight="1" x14ac:dyDescent="0.25"/>
    <row r="162" spans="1:21" x14ac:dyDescent="0.25">
      <c r="A162" s="186" t="s">
        <v>2072</v>
      </c>
      <c r="B162" s="186"/>
      <c r="C162" s="186"/>
      <c r="D162" s="186"/>
      <c r="E162" s="186"/>
      <c r="F162" s="186"/>
      <c r="G162" s="186"/>
      <c r="H162" s="186"/>
      <c r="I162" s="186"/>
      <c r="J162" s="186"/>
      <c r="K162" s="186"/>
      <c r="L162" s="186"/>
    </row>
    <row r="163" spans="1:21" ht="6" customHeight="1" x14ac:dyDescent="0.25"/>
    <row r="164" spans="1:21" x14ac:dyDescent="0.25">
      <c r="B164" s="184" t="s">
        <v>2034</v>
      </c>
      <c r="C164" s="184"/>
      <c r="D164" s="184"/>
      <c r="E164" s="184"/>
      <c r="F164" s="184"/>
      <c r="G164" s="184"/>
      <c r="H164" s="184"/>
      <c r="I164" s="185" t="s">
        <v>1994</v>
      </c>
      <c r="J164" s="185"/>
      <c r="K164" s="185"/>
      <c r="L164" s="185" t="s">
        <v>1995</v>
      </c>
      <c r="M164" s="185"/>
      <c r="N164" s="185"/>
      <c r="O164" s="185"/>
      <c r="P164" s="185"/>
      <c r="R164" s="182" t="s">
        <v>2073</v>
      </c>
      <c r="S164" s="182"/>
      <c r="T164" s="182"/>
      <c r="U164" s="158">
        <v>429.03</v>
      </c>
    </row>
    <row r="165" spans="1:21" x14ac:dyDescent="0.25">
      <c r="R165" s="182"/>
      <c r="S165" s="182"/>
      <c r="T165" s="182"/>
    </row>
    <row r="166" spans="1:21" x14ac:dyDescent="0.25">
      <c r="B166" s="184" t="s">
        <v>2034</v>
      </c>
      <c r="C166" s="184"/>
      <c r="D166" s="184"/>
      <c r="E166" s="184"/>
      <c r="F166" s="184"/>
      <c r="G166" s="184"/>
      <c r="H166" s="184"/>
      <c r="I166" s="185" t="s">
        <v>2074</v>
      </c>
      <c r="J166" s="185"/>
      <c r="K166" s="185"/>
      <c r="L166" s="185" t="s">
        <v>1938</v>
      </c>
      <c r="M166" s="185"/>
      <c r="N166" s="185"/>
      <c r="O166" s="185"/>
      <c r="P166" s="185"/>
      <c r="R166" s="182" t="s">
        <v>2075</v>
      </c>
      <c r="S166" s="182"/>
      <c r="T166" s="182"/>
      <c r="U166" s="158">
        <v>92.93</v>
      </c>
    </row>
    <row r="167" spans="1:21" x14ac:dyDescent="0.25">
      <c r="R167" s="182"/>
      <c r="S167" s="182"/>
      <c r="T167" s="182"/>
    </row>
    <row r="168" spans="1:21" x14ac:dyDescent="0.25">
      <c r="B168" s="184" t="s">
        <v>2040</v>
      </c>
      <c r="C168" s="184"/>
      <c r="D168" s="184"/>
      <c r="E168" s="184"/>
      <c r="F168" s="184"/>
      <c r="G168" s="184"/>
      <c r="H168" s="184"/>
      <c r="I168" s="185" t="s">
        <v>2076</v>
      </c>
      <c r="J168" s="185"/>
      <c r="K168" s="185"/>
      <c r="L168" s="185" t="s">
        <v>1918</v>
      </c>
      <c r="M168" s="185"/>
      <c r="N168" s="185"/>
      <c r="O168" s="185"/>
      <c r="P168" s="185"/>
      <c r="R168" s="182" t="s">
        <v>2077</v>
      </c>
      <c r="S168" s="182"/>
      <c r="T168" s="182"/>
      <c r="U168" s="158">
        <v>67.78</v>
      </c>
    </row>
    <row r="169" spans="1:21" x14ac:dyDescent="0.25">
      <c r="R169" s="182"/>
      <c r="S169" s="182"/>
      <c r="T169" s="182"/>
    </row>
    <row r="170" spans="1:21" x14ac:dyDescent="0.25">
      <c r="R170" s="182"/>
      <c r="S170" s="182"/>
      <c r="T170" s="182"/>
    </row>
    <row r="171" spans="1:21" x14ac:dyDescent="0.25">
      <c r="B171" s="184" t="s">
        <v>2040</v>
      </c>
      <c r="C171" s="184"/>
      <c r="D171" s="184"/>
      <c r="E171" s="184"/>
      <c r="F171" s="184"/>
      <c r="G171" s="184"/>
      <c r="H171" s="184"/>
      <c r="I171" s="185" t="s">
        <v>2078</v>
      </c>
      <c r="J171" s="185"/>
      <c r="K171" s="185"/>
      <c r="L171" s="185" t="s">
        <v>1938</v>
      </c>
      <c r="M171" s="185"/>
      <c r="N171" s="185"/>
      <c r="O171" s="185"/>
      <c r="P171" s="185"/>
      <c r="R171" s="182" t="s">
        <v>2079</v>
      </c>
      <c r="S171" s="182"/>
      <c r="T171" s="182"/>
      <c r="U171" s="158">
        <v>53.98</v>
      </c>
    </row>
    <row r="172" spans="1:21" x14ac:dyDescent="0.25">
      <c r="R172" s="182"/>
      <c r="S172" s="182"/>
      <c r="T172" s="182"/>
    </row>
    <row r="173" spans="1:21" x14ac:dyDescent="0.25">
      <c r="R173" s="182"/>
      <c r="S173" s="182"/>
      <c r="T173" s="182"/>
    </row>
    <row r="174" spans="1:21" x14ac:dyDescent="0.25">
      <c r="B174" s="184" t="s">
        <v>2040</v>
      </c>
      <c r="C174" s="184"/>
      <c r="D174" s="184"/>
      <c r="E174" s="184"/>
      <c r="F174" s="184"/>
      <c r="G174" s="184"/>
      <c r="H174" s="184"/>
      <c r="I174" s="185" t="s">
        <v>2080</v>
      </c>
      <c r="J174" s="185"/>
      <c r="K174" s="185"/>
      <c r="L174" s="185" t="s">
        <v>2063</v>
      </c>
      <c r="M174" s="185"/>
      <c r="N174" s="185"/>
      <c r="O174" s="185"/>
      <c r="P174" s="185"/>
      <c r="R174" s="182" t="s">
        <v>2081</v>
      </c>
      <c r="S174" s="182"/>
      <c r="T174" s="182"/>
      <c r="U174" s="158">
        <v>550</v>
      </c>
    </row>
    <row r="175" spans="1:21" x14ac:dyDescent="0.25">
      <c r="R175" s="182"/>
      <c r="S175" s="182"/>
      <c r="T175" s="182"/>
    </row>
    <row r="176" spans="1:21" x14ac:dyDescent="0.25">
      <c r="B176" s="184" t="s">
        <v>1936</v>
      </c>
      <c r="C176" s="184"/>
      <c r="D176" s="184"/>
      <c r="E176" s="184"/>
      <c r="F176" s="184"/>
      <c r="G176" s="184"/>
      <c r="H176" s="184"/>
      <c r="I176" s="185" t="s">
        <v>2082</v>
      </c>
      <c r="J176" s="185"/>
      <c r="K176" s="185"/>
      <c r="L176" s="185" t="s">
        <v>1947</v>
      </c>
      <c r="M176" s="185"/>
      <c r="N176" s="185"/>
      <c r="O176" s="185"/>
      <c r="P176" s="185"/>
      <c r="R176" s="182" t="s">
        <v>2083</v>
      </c>
      <c r="S176" s="182"/>
      <c r="T176" s="182"/>
      <c r="U176" s="158">
        <v>59.99</v>
      </c>
    </row>
    <row r="177" spans="2:21" x14ac:dyDescent="0.25">
      <c r="R177" s="182"/>
      <c r="S177" s="182"/>
      <c r="T177" s="182"/>
    </row>
    <row r="178" spans="2:21" x14ac:dyDescent="0.25">
      <c r="B178" s="184" t="s">
        <v>1920</v>
      </c>
      <c r="C178" s="184"/>
      <c r="D178" s="184"/>
      <c r="E178" s="184"/>
      <c r="F178" s="184"/>
      <c r="G178" s="184"/>
      <c r="H178" s="184"/>
      <c r="I178" s="185" t="s">
        <v>2084</v>
      </c>
      <c r="J178" s="185"/>
      <c r="K178" s="185"/>
      <c r="L178" s="185" t="s">
        <v>1918</v>
      </c>
      <c r="M178" s="185"/>
      <c r="N178" s="185"/>
      <c r="O178" s="185"/>
      <c r="P178" s="185"/>
      <c r="R178" s="182" t="s">
        <v>2085</v>
      </c>
      <c r="S178" s="182"/>
      <c r="T178" s="182"/>
      <c r="U178" s="158">
        <v>47.36</v>
      </c>
    </row>
    <row r="179" spans="2:21" x14ac:dyDescent="0.25">
      <c r="R179" s="182"/>
      <c r="S179" s="182"/>
      <c r="T179" s="182"/>
    </row>
    <row r="180" spans="2:21" x14ac:dyDescent="0.25">
      <c r="B180" s="184" t="s">
        <v>1977</v>
      </c>
      <c r="C180" s="184"/>
      <c r="D180" s="184"/>
      <c r="E180" s="184"/>
      <c r="F180" s="184"/>
      <c r="G180" s="184"/>
      <c r="H180" s="184"/>
      <c r="I180" s="185" t="s">
        <v>2086</v>
      </c>
      <c r="J180" s="185"/>
      <c r="K180" s="185"/>
      <c r="L180" s="185" t="s">
        <v>1947</v>
      </c>
      <c r="M180" s="185"/>
      <c r="N180" s="185"/>
      <c r="O180" s="185"/>
      <c r="P180" s="185"/>
      <c r="R180" s="182" t="s">
        <v>2087</v>
      </c>
      <c r="S180" s="182"/>
      <c r="T180" s="182"/>
      <c r="U180" s="158">
        <v>23.88</v>
      </c>
    </row>
    <row r="181" spans="2:21" x14ac:dyDescent="0.25">
      <c r="R181" s="182"/>
      <c r="S181" s="182"/>
      <c r="T181" s="182"/>
    </row>
    <row r="182" spans="2:21" x14ac:dyDescent="0.25">
      <c r="R182" s="182"/>
      <c r="S182" s="182"/>
      <c r="T182" s="182"/>
    </row>
    <row r="183" spans="2:21" x14ac:dyDescent="0.25">
      <c r="B183" s="184" t="s">
        <v>1980</v>
      </c>
      <c r="C183" s="184"/>
      <c r="D183" s="184"/>
      <c r="E183" s="184"/>
      <c r="F183" s="184"/>
      <c r="G183" s="184"/>
      <c r="H183" s="184"/>
      <c r="I183" s="185" t="s">
        <v>2088</v>
      </c>
      <c r="J183" s="185"/>
      <c r="K183" s="185"/>
      <c r="L183" s="185" t="s">
        <v>1926</v>
      </c>
      <c r="M183" s="185"/>
      <c r="N183" s="185"/>
      <c r="O183" s="185"/>
      <c r="P183" s="185"/>
      <c r="R183" s="185" t="s">
        <v>2089</v>
      </c>
      <c r="S183" s="185"/>
      <c r="T183" s="185"/>
      <c r="U183" s="158">
        <v>17.190000000000001</v>
      </c>
    </row>
    <row r="184" spans="2:21" x14ac:dyDescent="0.25">
      <c r="B184" s="184" t="s">
        <v>1949</v>
      </c>
      <c r="C184" s="184"/>
      <c r="D184" s="184"/>
      <c r="E184" s="184"/>
      <c r="F184" s="184"/>
      <c r="G184" s="184"/>
      <c r="H184" s="184"/>
      <c r="I184" s="185" t="s">
        <v>2090</v>
      </c>
      <c r="J184" s="185"/>
      <c r="K184" s="185"/>
      <c r="L184" s="185" t="s">
        <v>1947</v>
      </c>
      <c r="M184" s="185"/>
      <c r="N184" s="185"/>
      <c r="O184" s="185"/>
      <c r="P184" s="185"/>
      <c r="R184" s="182" t="s">
        <v>2091</v>
      </c>
      <c r="S184" s="182"/>
      <c r="T184" s="182"/>
      <c r="U184" s="158">
        <v>479.7</v>
      </c>
    </row>
    <row r="185" spans="2:21" x14ac:dyDescent="0.25">
      <c r="R185" s="182"/>
      <c r="S185" s="182"/>
      <c r="T185" s="182"/>
    </row>
    <row r="186" spans="2:21" x14ac:dyDescent="0.25">
      <c r="B186" s="184" t="s">
        <v>1959</v>
      </c>
      <c r="C186" s="184"/>
      <c r="D186" s="184"/>
      <c r="E186" s="184"/>
      <c r="F186" s="184"/>
      <c r="G186" s="184"/>
      <c r="H186" s="184"/>
      <c r="I186" s="185" t="s">
        <v>2092</v>
      </c>
      <c r="J186" s="185"/>
      <c r="K186" s="185"/>
      <c r="L186" s="185" t="s">
        <v>1947</v>
      </c>
      <c r="M186" s="185"/>
      <c r="N186" s="185"/>
      <c r="O186" s="185"/>
      <c r="P186" s="185"/>
      <c r="R186" s="182" t="s">
        <v>2093</v>
      </c>
      <c r="S186" s="182"/>
      <c r="T186" s="182"/>
      <c r="U186" s="158">
        <v>37.31</v>
      </c>
    </row>
    <row r="187" spans="2:21" x14ac:dyDescent="0.25">
      <c r="R187" s="182"/>
      <c r="S187" s="182"/>
      <c r="T187" s="182"/>
    </row>
    <row r="188" spans="2:21" x14ac:dyDescent="0.25">
      <c r="B188" s="184" t="s">
        <v>1924</v>
      </c>
      <c r="C188" s="184"/>
      <c r="D188" s="184"/>
      <c r="E188" s="184"/>
      <c r="F188" s="184"/>
      <c r="G188" s="184"/>
      <c r="H188" s="184"/>
      <c r="I188" s="185" t="s">
        <v>2094</v>
      </c>
      <c r="J188" s="185"/>
      <c r="K188" s="185"/>
      <c r="L188" s="185" t="s">
        <v>1995</v>
      </c>
      <c r="M188" s="185"/>
      <c r="N188" s="185"/>
      <c r="O188" s="185"/>
      <c r="P188" s="185"/>
      <c r="R188" s="182" t="s">
        <v>2095</v>
      </c>
      <c r="S188" s="182"/>
      <c r="T188" s="182"/>
      <c r="U188" s="158">
        <v>86.11</v>
      </c>
    </row>
    <row r="189" spans="2:21" x14ac:dyDescent="0.25">
      <c r="R189" s="182"/>
      <c r="S189" s="182"/>
      <c r="T189" s="182"/>
    </row>
    <row r="190" spans="2:21" x14ac:dyDescent="0.25">
      <c r="B190" s="184" t="s">
        <v>1924</v>
      </c>
      <c r="C190" s="184"/>
      <c r="D190" s="184"/>
      <c r="E190" s="184"/>
      <c r="F190" s="184"/>
      <c r="G190" s="184"/>
      <c r="H190" s="184"/>
      <c r="I190" s="185" t="s">
        <v>2094</v>
      </c>
      <c r="J190" s="185"/>
      <c r="K190" s="185"/>
      <c r="L190" s="185" t="s">
        <v>1995</v>
      </c>
      <c r="M190" s="185"/>
      <c r="N190" s="185"/>
      <c r="O190" s="185"/>
      <c r="P190" s="185"/>
      <c r="R190" s="182" t="s">
        <v>2096</v>
      </c>
      <c r="S190" s="182"/>
      <c r="T190" s="182"/>
      <c r="U190" s="158">
        <v>86.11</v>
      </c>
    </row>
    <row r="191" spans="2:21" x14ac:dyDescent="0.25">
      <c r="R191" s="182"/>
      <c r="S191" s="182"/>
      <c r="T191" s="182"/>
    </row>
    <row r="192" spans="2:21" x14ac:dyDescent="0.25">
      <c r="B192" s="184" t="s">
        <v>1973</v>
      </c>
      <c r="C192" s="184"/>
      <c r="D192" s="184"/>
      <c r="E192" s="184"/>
      <c r="F192" s="184"/>
      <c r="G192" s="184"/>
      <c r="H192" s="184"/>
      <c r="I192" s="185" t="s">
        <v>2088</v>
      </c>
      <c r="J192" s="185"/>
      <c r="K192" s="185"/>
      <c r="L192" s="185" t="s">
        <v>1926</v>
      </c>
      <c r="M192" s="185"/>
      <c r="N192" s="185"/>
      <c r="O192" s="185"/>
      <c r="P192" s="185"/>
      <c r="R192" s="182" t="s">
        <v>2097</v>
      </c>
      <c r="S192" s="182"/>
      <c r="T192" s="182"/>
      <c r="U192" s="158">
        <v>53.72</v>
      </c>
    </row>
    <row r="193" spans="1:22" x14ac:dyDescent="0.25">
      <c r="R193" s="182"/>
      <c r="S193" s="182"/>
      <c r="T193" s="182"/>
    </row>
    <row r="194" spans="1:22" x14ac:dyDescent="0.25">
      <c r="R194" s="182"/>
      <c r="S194" s="182"/>
      <c r="T194" s="182"/>
    </row>
    <row r="195" spans="1:22" ht="6" customHeight="1" x14ac:dyDescent="0.25"/>
    <row r="196" spans="1:22" x14ac:dyDescent="0.25">
      <c r="D196" s="157" t="s">
        <v>2</v>
      </c>
      <c r="F196" s="157" t="s">
        <v>2</v>
      </c>
      <c r="H196" s="157" t="s">
        <v>2</v>
      </c>
      <c r="O196" s="178" t="s">
        <v>2072</v>
      </c>
      <c r="P196" s="178"/>
      <c r="Q196" s="178"/>
      <c r="R196" s="178"/>
      <c r="S196" s="178"/>
      <c r="U196" s="159">
        <v>2085.09</v>
      </c>
    </row>
    <row r="197" spans="1:22" ht="283.5" customHeight="1" x14ac:dyDescent="0.25"/>
    <row r="198" spans="1:22" ht="11.25" customHeight="1" x14ac:dyDescent="0.25"/>
    <row r="199" spans="1:22" ht="13.5" customHeight="1" x14ac:dyDescent="0.25">
      <c r="A199" s="182" t="s">
        <v>1985</v>
      </c>
      <c r="B199" s="182"/>
      <c r="C199" s="182"/>
      <c r="D199" s="182"/>
      <c r="E199" s="182"/>
      <c r="F199" s="182"/>
      <c r="G199" s="182"/>
      <c r="H199" s="182"/>
      <c r="I199" s="182"/>
      <c r="J199" s="182"/>
      <c r="K199" s="182"/>
      <c r="L199" s="182"/>
      <c r="M199" s="182"/>
      <c r="P199" s="183" t="s">
        <v>2098</v>
      </c>
      <c r="Q199" s="183"/>
      <c r="R199" s="183"/>
      <c r="S199" s="183"/>
      <c r="T199" s="183"/>
      <c r="U199" s="183"/>
      <c r="V199" s="183"/>
    </row>
    <row r="200" spans="1:22" ht="20.25" customHeight="1" x14ac:dyDescent="0.25">
      <c r="A200" s="187" t="s">
        <v>1987</v>
      </c>
      <c r="B200" s="187"/>
      <c r="C200" s="187"/>
      <c r="D200" s="187"/>
      <c r="E200" s="187"/>
      <c r="F200" s="187"/>
      <c r="G200" s="187"/>
      <c r="H200" s="187"/>
      <c r="I200" s="187"/>
      <c r="J200" s="187"/>
      <c r="K200" s="187"/>
      <c r="L200" s="187"/>
      <c r="M200" s="187"/>
      <c r="N200" s="187"/>
      <c r="O200" s="187"/>
      <c r="P200" s="187"/>
      <c r="Q200" s="187"/>
      <c r="R200" s="187"/>
      <c r="S200" s="187"/>
      <c r="T200" s="187"/>
      <c r="U200" s="187"/>
    </row>
    <row r="201" spans="1:22" ht="7.5" customHeight="1" x14ac:dyDescent="0.25"/>
    <row r="202" spans="1:22" x14ac:dyDescent="0.25">
      <c r="A202" s="186" t="s">
        <v>2099</v>
      </c>
      <c r="B202" s="186"/>
      <c r="C202" s="186"/>
      <c r="D202" s="186"/>
      <c r="E202" s="186"/>
      <c r="F202" s="186"/>
      <c r="G202" s="186"/>
      <c r="H202" s="186"/>
      <c r="I202" s="186"/>
      <c r="J202" s="186"/>
      <c r="K202" s="186"/>
      <c r="L202" s="186"/>
    </row>
    <row r="203" spans="1:22" ht="6" customHeight="1" x14ac:dyDescent="0.25"/>
    <row r="204" spans="1:22" x14ac:dyDescent="0.25">
      <c r="B204" s="184" t="s">
        <v>2034</v>
      </c>
      <c r="C204" s="184"/>
      <c r="D204" s="184"/>
      <c r="E204" s="184"/>
      <c r="F204" s="184"/>
      <c r="G204" s="184"/>
      <c r="H204" s="184"/>
      <c r="I204" s="185" t="s">
        <v>2100</v>
      </c>
      <c r="J204" s="185"/>
      <c r="K204" s="185"/>
      <c r="L204" s="185" t="s">
        <v>2101</v>
      </c>
      <c r="M204" s="185"/>
      <c r="N204" s="185"/>
      <c r="O204" s="185"/>
      <c r="P204" s="185"/>
      <c r="R204" s="185" t="s">
        <v>2102</v>
      </c>
      <c r="S204" s="185"/>
      <c r="T204" s="185"/>
      <c r="U204" s="158">
        <v>100.64</v>
      </c>
    </row>
    <row r="205" spans="1:22" x14ac:dyDescent="0.25">
      <c r="B205" s="184" t="s">
        <v>2034</v>
      </c>
      <c r="C205" s="184"/>
      <c r="D205" s="184"/>
      <c r="E205" s="184"/>
      <c r="F205" s="184"/>
      <c r="G205" s="184"/>
      <c r="H205" s="184"/>
      <c r="I205" s="185" t="s">
        <v>2103</v>
      </c>
      <c r="J205" s="185"/>
      <c r="K205" s="185"/>
      <c r="L205" s="185" t="s">
        <v>2101</v>
      </c>
      <c r="M205" s="185"/>
      <c r="N205" s="185"/>
      <c r="O205" s="185"/>
      <c r="P205" s="185"/>
      <c r="R205" s="185" t="s">
        <v>2104</v>
      </c>
      <c r="S205" s="185"/>
      <c r="T205" s="185"/>
      <c r="U205" s="158">
        <v>18</v>
      </c>
    </row>
    <row r="206" spans="1:22" x14ac:dyDescent="0.25">
      <c r="B206" s="184" t="s">
        <v>2034</v>
      </c>
      <c r="C206" s="184"/>
      <c r="D206" s="184"/>
      <c r="E206" s="184"/>
      <c r="F206" s="184"/>
      <c r="G206" s="184"/>
      <c r="H206" s="184"/>
      <c r="I206" s="185" t="s">
        <v>2105</v>
      </c>
      <c r="J206" s="185"/>
      <c r="K206" s="185"/>
      <c r="L206" s="185" t="s">
        <v>2106</v>
      </c>
      <c r="M206" s="185"/>
      <c r="N206" s="185"/>
      <c r="O206" s="185"/>
      <c r="P206" s="185"/>
      <c r="R206" s="185" t="s">
        <v>2107</v>
      </c>
      <c r="S206" s="185"/>
      <c r="T206" s="185"/>
      <c r="U206" s="158">
        <v>75.790000000000006</v>
      </c>
    </row>
    <row r="207" spans="1:22" x14ac:dyDescent="0.25">
      <c r="B207" s="184" t="s">
        <v>2034</v>
      </c>
      <c r="C207" s="184"/>
      <c r="D207" s="184"/>
      <c r="E207" s="184"/>
      <c r="F207" s="184"/>
      <c r="G207" s="184"/>
      <c r="H207" s="184"/>
      <c r="I207" s="185" t="s">
        <v>2108</v>
      </c>
      <c r="J207" s="185"/>
      <c r="K207" s="185"/>
      <c r="L207" s="185" t="s">
        <v>2101</v>
      </c>
      <c r="M207" s="185"/>
      <c r="N207" s="185"/>
      <c r="O207" s="185"/>
      <c r="P207" s="185"/>
      <c r="R207" s="185" t="s">
        <v>2109</v>
      </c>
      <c r="S207" s="185"/>
      <c r="T207" s="185"/>
      <c r="U207" s="158">
        <v>69.95</v>
      </c>
    </row>
    <row r="208" spans="1:22" x14ac:dyDescent="0.25">
      <c r="B208" s="184" t="s">
        <v>2034</v>
      </c>
      <c r="C208" s="184"/>
      <c r="D208" s="184"/>
      <c r="E208" s="184"/>
      <c r="F208" s="184"/>
      <c r="G208" s="184"/>
      <c r="H208" s="184"/>
      <c r="I208" s="185" t="s">
        <v>2110</v>
      </c>
      <c r="J208" s="185"/>
      <c r="K208" s="185"/>
      <c r="L208" s="185" t="s">
        <v>2106</v>
      </c>
      <c r="M208" s="185"/>
      <c r="N208" s="185"/>
      <c r="O208" s="185"/>
      <c r="P208" s="185"/>
      <c r="R208" s="185" t="s">
        <v>2111</v>
      </c>
      <c r="S208" s="185"/>
      <c r="T208" s="185"/>
      <c r="U208" s="158">
        <v>77.64</v>
      </c>
    </row>
    <row r="209" spans="2:21" x14ac:dyDescent="0.25">
      <c r="B209" s="184" t="s">
        <v>1933</v>
      </c>
      <c r="C209" s="184"/>
      <c r="D209" s="184"/>
      <c r="E209" s="184"/>
      <c r="F209" s="184"/>
      <c r="G209" s="184"/>
      <c r="H209" s="184"/>
      <c r="I209" s="185" t="s">
        <v>1941</v>
      </c>
      <c r="J209" s="185"/>
      <c r="K209" s="185"/>
      <c r="L209" s="185" t="s">
        <v>2112</v>
      </c>
      <c r="M209" s="185"/>
      <c r="N209" s="185"/>
      <c r="O209" s="185"/>
      <c r="P209" s="185"/>
      <c r="R209" s="185" t="s">
        <v>2113</v>
      </c>
      <c r="S209" s="185"/>
      <c r="T209" s="185"/>
      <c r="U209" s="158">
        <v>137.81</v>
      </c>
    </row>
    <row r="210" spans="2:21" x14ac:dyDescent="0.25">
      <c r="B210" s="184" t="s">
        <v>1933</v>
      </c>
      <c r="C210" s="184"/>
      <c r="D210" s="184"/>
      <c r="E210" s="184"/>
      <c r="F210" s="184"/>
      <c r="G210" s="184"/>
      <c r="H210" s="184"/>
      <c r="I210" s="185" t="s">
        <v>2103</v>
      </c>
      <c r="J210" s="185"/>
      <c r="K210" s="185"/>
      <c r="L210" s="185" t="s">
        <v>2101</v>
      </c>
      <c r="M210" s="185"/>
      <c r="N210" s="185"/>
      <c r="O210" s="185"/>
      <c r="P210" s="185"/>
      <c r="R210" s="185" t="s">
        <v>2104</v>
      </c>
      <c r="S210" s="185"/>
      <c r="T210" s="185"/>
      <c r="U210" s="158">
        <v>21.56</v>
      </c>
    </row>
    <row r="211" spans="2:21" x14ac:dyDescent="0.25">
      <c r="B211" s="184" t="s">
        <v>2040</v>
      </c>
      <c r="C211" s="184"/>
      <c r="D211" s="184"/>
      <c r="E211" s="184"/>
      <c r="F211" s="184"/>
      <c r="G211" s="184"/>
      <c r="H211" s="184"/>
      <c r="I211" s="185" t="s">
        <v>2114</v>
      </c>
      <c r="J211" s="185"/>
      <c r="K211" s="185"/>
      <c r="L211" s="185" t="s">
        <v>2101</v>
      </c>
      <c r="M211" s="185"/>
      <c r="N211" s="185"/>
      <c r="O211" s="185"/>
      <c r="P211" s="185"/>
      <c r="R211" s="185" t="s">
        <v>278</v>
      </c>
      <c r="S211" s="185"/>
      <c r="T211" s="185"/>
      <c r="U211" s="158">
        <v>18.84</v>
      </c>
    </row>
    <row r="212" spans="2:21" x14ac:dyDescent="0.25">
      <c r="B212" s="184" t="s">
        <v>2040</v>
      </c>
      <c r="C212" s="184"/>
      <c r="D212" s="184"/>
      <c r="E212" s="184"/>
      <c r="F212" s="184"/>
      <c r="G212" s="184"/>
      <c r="H212" s="184"/>
      <c r="I212" s="185" t="s">
        <v>2115</v>
      </c>
      <c r="J212" s="185"/>
      <c r="K212" s="185"/>
      <c r="L212" s="185" t="s">
        <v>1926</v>
      </c>
      <c r="M212" s="185"/>
      <c r="N212" s="185"/>
      <c r="O212" s="185"/>
      <c r="P212" s="185"/>
      <c r="R212" s="182" t="s">
        <v>2116</v>
      </c>
      <c r="S212" s="182"/>
      <c r="T212" s="182"/>
      <c r="U212" s="158">
        <v>11.43</v>
      </c>
    </row>
    <row r="213" spans="2:21" x14ac:dyDescent="0.25">
      <c r="R213" s="182"/>
      <c r="S213" s="182"/>
      <c r="T213" s="182"/>
    </row>
    <row r="214" spans="2:21" x14ac:dyDescent="0.25">
      <c r="B214" s="184" t="s">
        <v>2040</v>
      </c>
      <c r="C214" s="184"/>
      <c r="D214" s="184"/>
      <c r="E214" s="184"/>
      <c r="F214" s="184"/>
      <c r="G214" s="184"/>
      <c r="H214" s="184"/>
      <c r="I214" s="185" t="s">
        <v>2103</v>
      </c>
      <c r="J214" s="185"/>
      <c r="K214" s="185"/>
      <c r="L214" s="185" t="s">
        <v>2101</v>
      </c>
      <c r="M214" s="185"/>
      <c r="N214" s="185"/>
      <c r="O214" s="185"/>
      <c r="P214" s="185"/>
      <c r="R214" s="185" t="s">
        <v>2104</v>
      </c>
      <c r="S214" s="185"/>
      <c r="T214" s="185"/>
      <c r="U214" s="158">
        <v>119.62</v>
      </c>
    </row>
    <row r="215" spans="2:21" x14ac:dyDescent="0.25">
      <c r="B215" s="184" t="s">
        <v>2040</v>
      </c>
      <c r="C215" s="184"/>
      <c r="D215" s="184"/>
      <c r="E215" s="184"/>
      <c r="F215" s="184"/>
      <c r="G215" s="184"/>
      <c r="H215" s="184"/>
      <c r="I215" s="185" t="s">
        <v>1941</v>
      </c>
      <c r="J215" s="185"/>
      <c r="K215" s="185"/>
      <c r="L215" s="185" t="s">
        <v>2117</v>
      </c>
      <c r="M215" s="185"/>
      <c r="N215" s="185"/>
      <c r="O215" s="185"/>
      <c r="P215" s="185"/>
      <c r="R215" s="185" t="s">
        <v>2118</v>
      </c>
      <c r="S215" s="185"/>
      <c r="T215" s="185"/>
      <c r="U215" s="158">
        <v>133.56</v>
      </c>
    </row>
    <row r="216" spans="2:21" x14ac:dyDescent="0.25">
      <c r="B216" s="184" t="s">
        <v>2040</v>
      </c>
      <c r="C216" s="184"/>
      <c r="D216" s="184"/>
      <c r="E216" s="184"/>
      <c r="F216" s="184"/>
      <c r="G216" s="184"/>
      <c r="H216" s="184"/>
      <c r="I216" s="185" t="s">
        <v>2119</v>
      </c>
      <c r="J216" s="185"/>
      <c r="K216" s="185"/>
      <c r="L216" s="185" t="s">
        <v>2112</v>
      </c>
      <c r="M216" s="185"/>
      <c r="N216" s="185"/>
      <c r="O216" s="185"/>
      <c r="P216" s="185"/>
      <c r="R216" s="185" t="s">
        <v>2120</v>
      </c>
      <c r="S216" s="185"/>
      <c r="T216" s="185"/>
      <c r="U216" s="158">
        <v>989.83</v>
      </c>
    </row>
    <row r="217" spans="2:21" x14ac:dyDescent="0.25">
      <c r="B217" s="184" t="s">
        <v>2040</v>
      </c>
      <c r="C217" s="184"/>
      <c r="D217" s="184"/>
      <c r="E217" s="184"/>
      <c r="F217" s="184"/>
      <c r="G217" s="184"/>
      <c r="H217" s="184"/>
      <c r="I217" s="185" t="s">
        <v>2121</v>
      </c>
      <c r="J217" s="185"/>
      <c r="K217" s="185"/>
      <c r="L217" s="185" t="s">
        <v>1938</v>
      </c>
      <c r="M217" s="185"/>
      <c r="N217" s="185"/>
      <c r="O217" s="185"/>
      <c r="P217" s="185"/>
      <c r="R217" s="185" t="s">
        <v>2122</v>
      </c>
      <c r="S217" s="185"/>
      <c r="T217" s="185"/>
      <c r="U217" s="158">
        <v>14.99</v>
      </c>
    </row>
    <row r="218" spans="2:21" x14ac:dyDescent="0.25">
      <c r="B218" s="184" t="s">
        <v>2040</v>
      </c>
      <c r="C218" s="184"/>
      <c r="D218" s="184"/>
      <c r="E218" s="184"/>
      <c r="F218" s="184"/>
      <c r="G218" s="184"/>
      <c r="H218" s="184"/>
      <c r="I218" s="185" t="s">
        <v>2123</v>
      </c>
      <c r="J218" s="185"/>
      <c r="K218" s="185"/>
      <c r="L218" s="185" t="s">
        <v>2112</v>
      </c>
      <c r="M218" s="185"/>
      <c r="N218" s="185"/>
      <c r="O218" s="185"/>
      <c r="P218" s="185"/>
      <c r="R218" s="185" t="s">
        <v>2124</v>
      </c>
      <c r="S218" s="185"/>
      <c r="T218" s="185"/>
      <c r="U218" s="158">
        <v>34.97</v>
      </c>
    </row>
    <row r="219" spans="2:21" x14ac:dyDescent="0.25">
      <c r="B219" s="184" t="s">
        <v>2047</v>
      </c>
      <c r="C219" s="184"/>
      <c r="D219" s="184"/>
      <c r="E219" s="184"/>
      <c r="F219" s="184"/>
      <c r="G219" s="184"/>
      <c r="H219" s="184"/>
      <c r="I219" s="185" t="s">
        <v>2125</v>
      </c>
      <c r="J219" s="185"/>
      <c r="K219" s="185"/>
      <c r="L219" s="185" t="s">
        <v>2101</v>
      </c>
      <c r="M219" s="185"/>
      <c r="N219" s="185"/>
      <c r="O219" s="185"/>
      <c r="P219" s="185"/>
      <c r="R219" s="185" t="s">
        <v>2126</v>
      </c>
      <c r="S219" s="185"/>
      <c r="T219" s="185"/>
      <c r="U219" s="158">
        <v>-2.2599999999999998</v>
      </c>
    </row>
    <row r="220" spans="2:21" x14ac:dyDescent="0.25">
      <c r="B220" s="184" t="s">
        <v>2047</v>
      </c>
      <c r="C220" s="184"/>
      <c r="D220" s="184"/>
      <c r="E220" s="184"/>
      <c r="F220" s="184"/>
      <c r="G220" s="184"/>
      <c r="H220" s="184"/>
      <c r="I220" s="185" t="s">
        <v>2125</v>
      </c>
      <c r="J220" s="185"/>
      <c r="K220" s="185"/>
      <c r="L220" s="185" t="s">
        <v>2101</v>
      </c>
      <c r="M220" s="185"/>
      <c r="N220" s="185"/>
      <c r="O220" s="185"/>
      <c r="P220" s="185"/>
      <c r="R220" s="185" t="s">
        <v>2104</v>
      </c>
      <c r="S220" s="185"/>
      <c r="T220" s="185"/>
      <c r="U220" s="158">
        <v>29.97</v>
      </c>
    </row>
    <row r="221" spans="2:21" x14ac:dyDescent="0.25">
      <c r="B221" s="184" t="s">
        <v>2047</v>
      </c>
      <c r="C221" s="184"/>
      <c r="D221" s="184"/>
      <c r="E221" s="184"/>
      <c r="F221" s="184"/>
      <c r="G221" s="184"/>
      <c r="H221" s="184"/>
      <c r="I221" s="185" t="s">
        <v>2103</v>
      </c>
      <c r="J221" s="185"/>
      <c r="K221" s="185"/>
      <c r="L221" s="185" t="s">
        <v>2112</v>
      </c>
      <c r="M221" s="185"/>
      <c r="N221" s="185"/>
      <c r="O221" s="185"/>
      <c r="P221" s="185"/>
      <c r="R221" s="185" t="s">
        <v>2127</v>
      </c>
      <c r="S221" s="185"/>
      <c r="T221" s="185"/>
      <c r="U221" s="158">
        <v>124</v>
      </c>
    </row>
    <row r="222" spans="2:21" x14ac:dyDescent="0.25">
      <c r="B222" s="184" t="s">
        <v>2047</v>
      </c>
      <c r="C222" s="184"/>
      <c r="D222" s="184"/>
      <c r="E222" s="184"/>
      <c r="F222" s="184"/>
      <c r="G222" s="184"/>
      <c r="H222" s="184"/>
      <c r="I222" s="185" t="s">
        <v>2103</v>
      </c>
      <c r="J222" s="185"/>
      <c r="K222" s="185"/>
      <c r="L222" s="185" t="s">
        <v>2101</v>
      </c>
      <c r="M222" s="185"/>
      <c r="N222" s="185"/>
      <c r="O222" s="185"/>
      <c r="P222" s="185"/>
      <c r="R222" s="185" t="s">
        <v>2104</v>
      </c>
      <c r="S222" s="185"/>
      <c r="T222" s="185"/>
      <c r="U222" s="158">
        <v>33.96</v>
      </c>
    </row>
    <row r="223" spans="2:21" x14ac:dyDescent="0.25">
      <c r="B223" s="184" t="s">
        <v>2047</v>
      </c>
      <c r="C223" s="184"/>
      <c r="D223" s="184"/>
      <c r="E223" s="184"/>
      <c r="F223" s="184"/>
      <c r="G223" s="184"/>
      <c r="H223" s="184"/>
      <c r="I223" s="185" t="s">
        <v>2128</v>
      </c>
      <c r="J223" s="185"/>
      <c r="K223" s="185"/>
      <c r="L223" s="185" t="s">
        <v>2106</v>
      </c>
      <c r="M223" s="185"/>
      <c r="N223" s="185"/>
      <c r="O223" s="185"/>
      <c r="P223" s="185"/>
      <c r="R223" s="185" t="s">
        <v>2129</v>
      </c>
      <c r="S223" s="185"/>
      <c r="T223" s="185"/>
      <c r="U223" s="158">
        <v>57.3</v>
      </c>
    </row>
    <row r="224" spans="2:21" x14ac:dyDescent="0.25">
      <c r="B224" s="184" t="s">
        <v>2047</v>
      </c>
      <c r="C224" s="184"/>
      <c r="D224" s="184"/>
      <c r="E224" s="184"/>
      <c r="F224" s="184"/>
      <c r="G224" s="184"/>
      <c r="H224" s="184"/>
      <c r="I224" s="185" t="s">
        <v>2130</v>
      </c>
      <c r="J224" s="185"/>
      <c r="K224" s="185"/>
      <c r="L224" s="185" t="s">
        <v>2063</v>
      </c>
      <c r="M224" s="185"/>
      <c r="N224" s="185"/>
      <c r="O224" s="185"/>
      <c r="P224" s="185"/>
      <c r="R224" s="185" t="s">
        <v>2131</v>
      </c>
      <c r="S224" s="185"/>
      <c r="T224" s="185"/>
      <c r="U224" s="158">
        <v>20</v>
      </c>
    </row>
    <row r="225" spans="2:21" x14ac:dyDescent="0.25">
      <c r="B225" s="184" t="s">
        <v>2047</v>
      </c>
      <c r="C225" s="184"/>
      <c r="D225" s="184"/>
      <c r="E225" s="184"/>
      <c r="F225" s="184"/>
      <c r="G225" s="184"/>
      <c r="H225" s="184"/>
      <c r="I225" s="185" t="s">
        <v>2132</v>
      </c>
      <c r="J225" s="185"/>
      <c r="K225" s="185"/>
      <c r="L225" s="185" t="s">
        <v>2112</v>
      </c>
      <c r="M225" s="185"/>
      <c r="N225" s="185"/>
      <c r="O225" s="185"/>
      <c r="P225" s="185"/>
      <c r="R225" s="185" t="s">
        <v>2133</v>
      </c>
      <c r="S225" s="185"/>
      <c r="T225" s="185"/>
      <c r="U225" s="158">
        <v>582.02</v>
      </c>
    </row>
    <row r="226" spans="2:21" x14ac:dyDescent="0.25">
      <c r="B226" s="184" t="s">
        <v>1936</v>
      </c>
      <c r="C226" s="184"/>
      <c r="D226" s="184"/>
      <c r="E226" s="184"/>
      <c r="F226" s="184"/>
      <c r="G226" s="184"/>
      <c r="H226" s="184"/>
      <c r="I226" s="185" t="s">
        <v>2100</v>
      </c>
      <c r="J226" s="185"/>
      <c r="K226" s="185"/>
      <c r="L226" s="185" t="s">
        <v>2101</v>
      </c>
      <c r="M226" s="185"/>
      <c r="N226" s="185"/>
      <c r="O226" s="185"/>
      <c r="P226" s="185"/>
      <c r="R226" s="185" t="s">
        <v>2104</v>
      </c>
      <c r="S226" s="185"/>
      <c r="T226" s="185"/>
      <c r="U226" s="158">
        <v>126.57</v>
      </c>
    </row>
    <row r="227" spans="2:21" x14ac:dyDescent="0.25">
      <c r="B227" s="184" t="s">
        <v>1936</v>
      </c>
      <c r="C227" s="184"/>
      <c r="D227" s="184"/>
      <c r="E227" s="184"/>
      <c r="F227" s="184"/>
      <c r="G227" s="184"/>
      <c r="H227" s="184"/>
      <c r="I227" s="185" t="s">
        <v>2134</v>
      </c>
      <c r="J227" s="185"/>
      <c r="K227" s="185"/>
      <c r="L227" s="185" t="s">
        <v>2135</v>
      </c>
      <c r="M227" s="185"/>
      <c r="N227" s="185"/>
      <c r="O227" s="185"/>
      <c r="P227" s="185"/>
      <c r="R227" s="185" t="s">
        <v>2136</v>
      </c>
      <c r="S227" s="185"/>
      <c r="T227" s="185"/>
      <c r="U227" s="158">
        <v>113.77</v>
      </c>
    </row>
    <row r="228" spans="2:21" x14ac:dyDescent="0.25">
      <c r="B228" s="184" t="s">
        <v>1936</v>
      </c>
      <c r="C228" s="184"/>
      <c r="D228" s="184"/>
      <c r="E228" s="184"/>
      <c r="F228" s="184"/>
      <c r="G228" s="184"/>
      <c r="H228" s="184"/>
      <c r="I228" s="185" t="s">
        <v>2137</v>
      </c>
      <c r="J228" s="185"/>
      <c r="K228" s="185"/>
      <c r="L228" s="185" t="s">
        <v>2063</v>
      </c>
      <c r="M228" s="185"/>
      <c r="N228" s="185"/>
      <c r="O228" s="185"/>
      <c r="P228" s="185"/>
      <c r="R228" s="185" t="s">
        <v>2138</v>
      </c>
      <c r="S228" s="185"/>
      <c r="T228" s="185"/>
      <c r="U228" s="158">
        <v>30</v>
      </c>
    </row>
    <row r="229" spans="2:21" x14ac:dyDescent="0.25">
      <c r="B229" s="184" t="s">
        <v>1936</v>
      </c>
      <c r="C229" s="184"/>
      <c r="D229" s="184"/>
      <c r="E229" s="184"/>
      <c r="F229" s="184"/>
      <c r="G229" s="184"/>
      <c r="H229" s="184"/>
      <c r="I229" s="185" t="s">
        <v>2137</v>
      </c>
      <c r="J229" s="185"/>
      <c r="K229" s="185"/>
      <c r="L229" s="185" t="s">
        <v>2063</v>
      </c>
      <c r="M229" s="185"/>
      <c r="N229" s="185"/>
      <c r="O229" s="185"/>
      <c r="P229" s="185"/>
      <c r="R229" s="185" t="s">
        <v>2138</v>
      </c>
      <c r="S229" s="185"/>
      <c r="T229" s="185"/>
      <c r="U229" s="158">
        <v>7.99</v>
      </c>
    </row>
    <row r="230" spans="2:21" x14ac:dyDescent="0.25">
      <c r="B230" s="184" t="s">
        <v>1993</v>
      </c>
      <c r="C230" s="184"/>
      <c r="D230" s="184"/>
      <c r="E230" s="184"/>
      <c r="F230" s="184"/>
      <c r="G230" s="184"/>
      <c r="H230" s="184"/>
      <c r="I230" s="185" t="s">
        <v>1994</v>
      </c>
      <c r="J230" s="185"/>
      <c r="K230" s="185"/>
      <c r="L230" s="185" t="s">
        <v>1995</v>
      </c>
      <c r="M230" s="185"/>
      <c r="N230" s="185"/>
      <c r="O230" s="185"/>
      <c r="P230" s="185"/>
      <c r="R230" s="182" t="s">
        <v>2139</v>
      </c>
      <c r="S230" s="182"/>
      <c r="T230" s="182"/>
      <c r="U230" s="158">
        <v>588.58000000000004</v>
      </c>
    </row>
    <row r="231" spans="2:21" x14ac:dyDescent="0.25">
      <c r="R231" s="182"/>
      <c r="S231" s="182"/>
      <c r="T231" s="182"/>
    </row>
    <row r="232" spans="2:21" x14ac:dyDescent="0.25">
      <c r="B232" s="184" t="s">
        <v>1993</v>
      </c>
      <c r="C232" s="184"/>
      <c r="D232" s="184"/>
      <c r="E232" s="184"/>
      <c r="F232" s="184"/>
      <c r="G232" s="184"/>
      <c r="H232" s="184"/>
      <c r="I232" s="185" t="s">
        <v>1994</v>
      </c>
      <c r="J232" s="185"/>
      <c r="K232" s="185"/>
      <c r="L232" s="185" t="s">
        <v>1995</v>
      </c>
      <c r="M232" s="185"/>
      <c r="N232" s="185"/>
      <c r="O232" s="185"/>
      <c r="P232" s="185"/>
      <c r="R232" s="182" t="s">
        <v>2139</v>
      </c>
      <c r="S232" s="182"/>
      <c r="T232" s="182"/>
      <c r="U232" s="158">
        <v>1225.3900000000001</v>
      </c>
    </row>
    <row r="233" spans="2:21" x14ac:dyDescent="0.25">
      <c r="R233" s="182"/>
      <c r="S233" s="182"/>
      <c r="T233" s="182"/>
    </row>
    <row r="234" spans="2:21" x14ac:dyDescent="0.25">
      <c r="B234" s="184" t="s">
        <v>1993</v>
      </c>
      <c r="C234" s="184"/>
      <c r="D234" s="184"/>
      <c r="E234" s="184"/>
      <c r="F234" s="184"/>
      <c r="G234" s="184"/>
      <c r="H234" s="184"/>
      <c r="I234" s="185" t="s">
        <v>1994</v>
      </c>
      <c r="J234" s="185"/>
      <c r="K234" s="185"/>
      <c r="L234" s="185" t="s">
        <v>1995</v>
      </c>
      <c r="M234" s="185"/>
      <c r="N234" s="185"/>
      <c r="O234" s="185"/>
      <c r="P234" s="185"/>
      <c r="R234" s="182" t="s">
        <v>2140</v>
      </c>
      <c r="S234" s="182"/>
      <c r="T234" s="182"/>
      <c r="U234" s="158">
        <v>588.58000000000004</v>
      </c>
    </row>
    <row r="235" spans="2:21" x14ac:dyDescent="0.25">
      <c r="R235" s="182"/>
      <c r="S235" s="182"/>
      <c r="T235" s="182"/>
    </row>
    <row r="236" spans="2:21" x14ac:dyDescent="0.25">
      <c r="B236" s="184" t="s">
        <v>1993</v>
      </c>
      <c r="C236" s="184"/>
      <c r="D236" s="184"/>
      <c r="E236" s="184"/>
      <c r="F236" s="184"/>
      <c r="G236" s="184"/>
      <c r="H236" s="184"/>
      <c r="I236" s="185" t="s">
        <v>2141</v>
      </c>
      <c r="J236" s="185"/>
      <c r="K236" s="185"/>
      <c r="L236" s="185" t="s">
        <v>2112</v>
      </c>
      <c r="M236" s="185"/>
      <c r="N236" s="185"/>
      <c r="O236" s="185"/>
      <c r="P236" s="185"/>
      <c r="R236" s="185" t="s">
        <v>2142</v>
      </c>
      <c r="S236" s="185"/>
      <c r="T236" s="185"/>
      <c r="U236" s="158">
        <v>239.96</v>
      </c>
    </row>
    <row r="237" spans="2:21" x14ac:dyDescent="0.25">
      <c r="B237" s="184" t="s">
        <v>1916</v>
      </c>
      <c r="C237" s="184"/>
      <c r="D237" s="184"/>
      <c r="E237" s="184"/>
      <c r="F237" s="184"/>
      <c r="G237" s="184"/>
      <c r="H237" s="184"/>
      <c r="I237" s="185" t="s">
        <v>2143</v>
      </c>
      <c r="J237" s="185"/>
      <c r="K237" s="185"/>
      <c r="L237" s="185" t="s">
        <v>2144</v>
      </c>
      <c r="M237" s="185"/>
      <c r="N237" s="185"/>
      <c r="O237" s="185"/>
      <c r="P237" s="185"/>
      <c r="R237" s="182" t="s">
        <v>2145</v>
      </c>
      <c r="S237" s="182"/>
      <c r="T237" s="182"/>
      <c r="U237" s="158">
        <v>21</v>
      </c>
    </row>
    <row r="238" spans="2:21" x14ac:dyDescent="0.25">
      <c r="R238" s="182"/>
      <c r="S238" s="182"/>
      <c r="T238" s="182"/>
    </row>
    <row r="239" spans="2:21" x14ac:dyDescent="0.25">
      <c r="B239" s="184" t="s">
        <v>1916</v>
      </c>
      <c r="C239" s="184"/>
      <c r="D239" s="184"/>
      <c r="E239" s="184"/>
      <c r="F239" s="184"/>
      <c r="G239" s="184"/>
      <c r="H239" s="184"/>
      <c r="I239" s="185" t="s">
        <v>2100</v>
      </c>
      <c r="J239" s="185"/>
      <c r="K239" s="185"/>
      <c r="L239" s="185" t="s">
        <v>2112</v>
      </c>
      <c r="M239" s="185"/>
      <c r="N239" s="185"/>
      <c r="O239" s="185"/>
      <c r="P239" s="185"/>
      <c r="R239" s="182" t="s">
        <v>2146</v>
      </c>
      <c r="S239" s="182"/>
      <c r="T239" s="182"/>
      <c r="U239" s="158">
        <v>123.08</v>
      </c>
    </row>
    <row r="240" spans="2:21" x14ac:dyDescent="0.25">
      <c r="R240" s="182"/>
      <c r="S240" s="182"/>
      <c r="T240" s="182"/>
    </row>
    <row r="241" spans="2:21" x14ac:dyDescent="0.25">
      <c r="B241" s="184" t="s">
        <v>1916</v>
      </c>
      <c r="C241" s="184"/>
      <c r="D241" s="184"/>
      <c r="E241" s="184"/>
      <c r="F241" s="184"/>
      <c r="G241" s="184"/>
      <c r="H241" s="184"/>
      <c r="I241" s="185" t="s">
        <v>2103</v>
      </c>
      <c r="J241" s="185"/>
      <c r="K241" s="185"/>
      <c r="L241" s="185" t="s">
        <v>2101</v>
      </c>
      <c r="M241" s="185"/>
      <c r="N241" s="185"/>
      <c r="O241" s="185"/>
      <c r="P241" s="185"/>
      <c r="R241" s="185" t="s">
        <v>2104</v>
      </c>
      <c r="S241" s="185"/>
      <c r="T241" s="185"/>
      <c r="U241" s="158">
        <v>218.97</v>
      </c>
    </row>
    <row r="242" spans="2:21" x14ac:dyDescent="0.25">
      <c r="B242" s="184" t="s">
        <v>1916</v>
      </c>
      <c r="C242" s="184"/>
      <c r="D242" s="184"/>
      <c r="E242" s="184"/>
      <c r="F242" s="184"/>
      <c r="G242" s="184"/>
      <c r="H242" s="184"/>
      <c r="I242" s="185" t="s">
        <v>2147</v>
      </c>
      <c r="J242" s="185"/>
      <c r="K242" s="185"/>
      <c r="L242" s="185" t="s">
        <v>2101</v>
      </c>
      <c r="M242" s="185"/>
      <c r="N242" s="185"/>
      <c r="O242" s="185"/>
      <c r="P242" s="185"/>
      <c r="R242" s="185" t="s">
        <v>2104</v>
      </c>
      <c r="S242" s="185"/>
      <c r="T242" s="185"/>
      <c r="U242" s="158">
        <v>55.02</v>
      </c>
    </row>
    <row r="243" spans="2:21" x14ac:dyDescent="0.25">
      <c r="B243" s="184" t="s">
        <v>1916</v>
      </c>
      <c r="C243" s="184"/>
      <c r="D243" s="184"/>
      <c r="E243" s="184"/>
      <c r="F243" s="184"/>
      <c r="G243" s="184"/>
      <c r="H243" s="184"/>
      <c r="I243" s="185" t="s">
        <v>2147</v>
      </c>
      <c r="J243" s="185"/>
      <c r="K243" s="185"/>
      <c r="L243" s="185" t="s">
        <v>2101</v>
      </c>
      <c r="M243" s="185"/>
      <c r="N243" s="185"/>
      <c r="O243" s="185"/>
      <c r="P243" s="185"/>
      <c r="R243" s="185" t="s">
        <v>2104</v>
      </c>
      <c r="S243" s="185"/>
      <c r="T243" s="185"/>
      <c r="U243" s="158">
        <v>120</v>
      </c>
    </row>
    <row r="244" spans="2:21" x14ac:dyDescent="0.25">
      <c r="B244" s="184" t="s">
        <v>1916</v>
      </c>
      <c r="C244" s="184"/>
      <c r="D244" s="184"/>
      <c r="E244" s="184"/>
      <c r="F244" s="184"/>
      <c r="G244" s="184"/>
      <c r="H244" s="184"/>
      <c r="I244" s="185" t="s">
        <v>2100</v>
      </c>
      <c r="J244" s="185"/>
      <c r="K244" s="185"/>
      <c r="L244" s="185" t="s">
        <v>2101</v>
      </c>
      <c r="M244" s="185"/>
      <c r="N244" s="185"/>
      <c r="O244" s="185"/>
      <c r="P244" s="185"/>
      <c r="R244" s="185" t="s">
        <v>2104</v>
      </c>
      <c r="S244" s="185"/>
      <c r="T244" s="185"/>
      <c r="U244" s="158">
        <v>159.91999999999999</v>
      </c>
    </row>
    <row r="245" spans="2:21" x14ac:dyDescent="0.25">
      <c r="B245" s="184" t="s">
        <v>1916</v>
      </c>
      <c r="C245" s="184"/>
      <c r="D245" s="184"/>
      <c r="E245" s="184"/>
      <c r="F245" s="184"/>
      <c r="G245" s="184"/>
      <c r="H245" s="184"/>
      <c r="I245" s="185" t="s">
        <v>2148</v>
      </c>
      <c r="J245" s="185"/>
      <c r="K245" s="185"/>
      <c r="L245" s="185" t="s">
        <v>2106</v>
      </c>
      <c r="M245" s="185"/>
      <c r="N245" s="185"/>
      <c r="O245" s="185"/>
      <c r="P245" s="185"/>
      <c r="R245" s="185" t="s">
        <v>2149</v>
      </c>
      <c r="S245" s="185"/>
      <c r="T245" s="185"/>
      <c r="U245" s="158">
        <v>65.680000000000007</v>
      </c>
    </row>
    <row r="246" spans="2:21" x14ac:dyDescent="0.25">
      <c r="B246" s="184" t="s">
        <v>1916</v>
      </c>
      <c r="C246" s="184"/>
      <c r="D246" s="184"/>
      <c r="E246" s="184"/>
      <c r="F246" s="184"/>
      <c r="G246" s="184"/>
      <c r="H246" s="184"/>
      <c r="I246" s="185" t="s">
        <v>2150</v>
      </c>
      <c r="J246" s="185"/>
      <c r="K246" s="185"/>
      <c r="L246" s="185" t="s">
        <v>1938</v>
      </c>
      <c r="M246" s="185"/>
      <c r="N246" s="185"/>
      <c r="O246" s="185"/>
      <c r="P246" s="185"/>
      <c r="R246" s="185" t="s">
        <v>2151</v>
      </c>
      <c r="S246" s="185"/>
      <c r="T246" s="185"/>
      <c r="U246" s="158">
        <v>159.33000000000001</v>
      </c>
    </row>
    <row r="247" spans="2:21" x14ac:dyDescent="0.25">
      <c r="B247" s="184" t="s">
        <v>1916</v>
      </c>
      <c r="C247" s="184"/>
      <c r="D247" s="184"/>
      <c r="E247" s="184"/>
      <c r="F247" s="184"/>
      <c r="G247" s="184"/>
      <c r="H247" s="184"/>
      <c r="I247" s="185" t="s">
        <v>2152</v>
      </c>
      <c r="J247" s="185"/>
      <c r="K247" s="185"/>
      <c r="L247" s="185" t="s">
        <v>2101</v>
      </c>
      <c r="M247" s="185"/>
      <c r="N247" s="185"/>
      <c r="O247" s="185"/>
      <c r="P247" s="185"/>
      <c r="R247" s="185" t="s">
        <v>2104</v>
      </c>
      <c r="S247" s="185"/>
      <c r="T247" s="185"/>
      <c r="U247" s="158">
        <v>946.5</v>
      </c>
    </row>
    <row r="248" spans="2:21" x14ac:dyDescent="0.25">
      <c r="B248" s="184" t="s">
        <v>1920</v>
      </c>
      <c r="C248" s="184"/>
      <c r="D248" s="184"/>
      <c r="E248" s="184"/>
      <c r="F248" s="184"/>
      <c r="G248" s="184"/>
      <c r="H248" s="184"/>
      <c r="I248" s="185" t="s">
        <v>1941</v>
      </c>
      <c r="J248" s="185"/>
      <c r="K248" s="185"/>
      <c r="L248" s="185" t="s">
        <v>1938</v>
      </c>
      <c r="M248" s="185"/>
      <c r="N248" s="185"/>
      <c r="O248" s="185"/>
      <c r="P248" s="185"/>
      <c r="R248" s="182" t="s">
        <v>2153</v>
      </c>
      <c r="S248" s="182"/>
      <c r="T248" s="182"/>
      <c r="U248" s="158">
        <v>358.11</v>
      </c>
    </row>
    <row r="249" spans="2:21" x14ac:dyDescent="0.25">
      <c r="R249" s="182"/>
      <c r="S249" s="182"/>
      <c r="T249" s="182"/>
    </row>
    <row r="250" spans="2:21" x14ac:dyDescent="0.25">
      <c r="B250" s="184" t="s">
        <v>1920</v>
      </c>
      <c r="C250" s="184"/>
      <c r="D250" s="184"/>
      <c r="E250" s="184"/>
      <c r="F250" s="184"/>
      <c r="G250" s="184"/>
      <c r="H250" s="184"/>
      <c r="I250" s="185" t="s">
        <v>2143</v>
      </c>
      <c r="J250" s="185"/>
      <c r="K250" s="185"/>
      <c r="L250" s="185" t="s">
        <v>2144</v>
      </c>
      <c r="M250" s="185"/>
      <c r="N250" s="185"/>
      <c r="O250" s="185"/>
      <c r="P250" s="185"/>
      <c r="R250" s="182" t="s">
        <v>2145</v>
      </c>
      <c r="S250" s="182"/>
      <c r="T250" s="182"/>
      <c r="U250" s="158">
        <v>23</v>
      </c>
    </row>
    <row r="251" spans="2:21" x14ac:dyDescent="0.25">
      <c r="R251" s="182"/>
      <c r="S251" s="182"/>
      <c r="T251" s="182"/>
    </row>
    <row r="252" spans="2:21" x14ac:dyDescent="0.25">
      <c r="B252" s="184" t="s">
        <v>1920</v>
      </c>
      <c r="C252" s="184"/>
      <c r="D252" s="184"/>
      <c r="E252" s="184"/>
      <c r="F252" s="184"/>
      <c r="G252" s="184"/>
      <c r="H252" s="184"/>
      <c r="I252" s="185" t="s">
        <v>2103</v>
      </c>
      <c r="J252" s="185"/>
      <c r="K252" s="185"/>
      <c r="L252" s="185" t="s">
        <v>2101</v>
      </c>
      <c r="M252" s="185"/>
      <c r="N252" s="185"/>
      <c r="O252" s="185"/>
      <c r="P252" s="185"/>
      <c r="R252" s="185" t="s">
        <v>2104</v>
      </c>
      <c r="S252" s="185"/>
      <c r="T252" s="185"/>
      <c r="U252" s="158">
        <v>32.909999999999997</v>
      </c>
    </row>
    <row r="253" spans="2:21" x14ac:dyDescent="0.25">
      <c r="B253" s="184" t="s">
        <v>1920</v>
      </c>
      <c r="C253" s="184"/>
      <c r="D253" s="184"/>
      <c r="E253" s="184"/>
      <c r="F253" s="184"/>
      <c r="G253" s="184"/>
      <c r="H253" s="184"/>
      <c r="I253" s="185" t="s">
        <v>2154</v>
      </c>
      <c r="J253" s="185"/>
      <c r="K253" s="185"/>
      <c r="L253" s="185" t="s">
        <v>2101</v>
      </c>
      <c r="M253" s="185"/>
      <c r="N253" s="185"/>
      <c r="O253" s="185"/>
      <c r="P253" s="185"/>
      <c r="R253" s="185" t="s">
        <v>2104</v>
      </c>
      <c r="S253" s="185"/>
      <c r="T253" s="185"/>
      <c r="U253" s="158">
        <v>21.88</v>
      </c>
    </row>
    <row r="254" spans="2:21" x14ac:dyDescent="0.25">
      <c r="B254" s="184" t="s">
        <v>1920</v>
      </c>
      <c r="C254" s="184"/>
      <c r="D254" s="184"/>
      <c r="E254" s="184"/>
      <c r="F254" s="184"/>
      <c r="G254" s="184"/>
      <c r="H254" s="184"/>
      <c r="I254" s="185" t="s">
        <v>2155</v>
      </c>
      <c r="J254" s="185"/>
      <c r="K254" s="185"/>
      <c r="L254" s="185" t="s">
        <v>2101</v>
      </c>
      <c r="M254" s="185"/>
      <c r="N254" s="185"/>
      <c r="O254" s="185"/>
      <c r="P254" s="185"/>
      <c r="R254" s="185" t="s">
        <v>2156</v>
      </c>
      <c r="S254" s="185"/>
      <c r="T254" s="185"/>
      <c r="U254" s="158">
        <v>-59.28</v>
      </c>
    </row>
    <row r="255" spans="2:21" x14ac:dyDescent="0.25">
      <c r="B255" s="184" t="s">
        <v>1920</v>
      </c>
      <c r="C255" s="184"/>
      <c r="D255" s="184"/>
      <c r="E255" s="184"/>
      <c r="F255" s="184"/>
      <c r="G255" s="184"/>
      <c r="H255" s="184"/>
      <c r="I255" s="185" t="s">
        <v>2157</v>
      </c>
      <c r="J255" s="185"/>
      <c r="K255" s="185"/>
      <c r="L255" s="185" t="s">
        <v>2112</v>
      </c>
      <c r="M255" s="185"/>
      <c r="N255" s="185"/>
      <c r="O255" s="185"/>
      <c r="P255" s="185"/>
      <c r="R255" s="185" t="s">
        <v>2158</v>
      </c>
      <c r="S255" s="185"/>
      <c r="T255" s="185"/>
      <c r="U255" s="158">
        <v>761.3</v>
      </c>
    </row>
    <row r="256" spans="2:21" x14ac:dyDescent="0.25">
      <c r="B256" s="184" t="s">
        <v>1920</v>
      </c>
      <c r="C256" s="184"/>
      <c r="D256" s="184"/>
      <c r="E256" s="184"/>
      <c r="F256" s="184"/>
      <c r="G256" s="184"/>
      <c r="H256" s="184"/>
      <c r="I256" s="185" t="s">
        <v>2159</v>
      </c>
      <c r="J256" s="185"/>
      <c r="K256" s="185"/>
      <c r="L256" s="185" t="s">
        <v>2112</v>
      </c>
      <c r="M256" s="185"/>
      <c r="N256" s="185"/>
      <c r="O256" s="185"/>
      <c r="P256" s="185"/>
      <c r="R256" s="185" t="s">
        <v>2160</v>
      </c>
      <c r="S256" s="185"/>
      <c r="T256" s="185"/>
      <c r="U256" s="158">
        <v>1888.26</v>
      </c>
    </row>
    <row r="257" spans="1:22" x14ac:dyDescent="0.25">
      <c r="B257" s="184" t="s">
        <v>1920</v>
      </c>
      <c r="C257" s="184"/>
      <c r="D257" s="184"/>
      <c r="E257" s="184"/>
      <c r="F257" s="184"/>
      <c r="G257" s="184"/>
      <c r="H257" s="184"/>
      <c r="I257" s="185" t="s">
        <v>2155</v>
      </c>
      <c r="J257" s="185"/>
      <c r="K257" s="185"/>
      <c r="L257" s="185" t="s">
        <v>2101</v>
      </c>
      <c r="M257" s="185"/>
      <c r="N257" s="185"/>
      <c r="O257" s="185"/>
      <c r="P257" s="185"/>
      <c r="R257" s="185" t="s">
        <v>2104</v>
      </c>
      <c r="S257" s="185"/>
      <c r="T257" s="185"/>
      <c r="U257" s="158">
        <v>133.38</v>
      </c>
    </row>
    <row r="258" spans="1:22" x14ac:dyDescent="0.25">
      <c r="B258" s="184" t="s">
        <v>1977</v>
      </c>
      <c r="C258" s="184"/>
      <c r="D258" s="184"/>
      <c r="E258" s="184"/>
      <c r="F258" s="184"/>
      <c r="G258" s="184"/>
      <c r="H258" s="184"/>
      <c r="I258" s="185" t="s">
        <v>1994</v>
      </c>
      <c r="J258" s="185"/>
      <c r="K258" s="185"/>
      <c r="L258" s="185" t="s">
        <v>1995</v>
      </c>
      <c r="M258" s="185"/>
      <c r="N258" s="185"/>
      <c r="O258" s="185"/>
      <c r="P258" s="185"/>
      <c r="R258" s="182" t="s">
        <v>2139</v>
      </c>
      <c r="S258" s="182"/>
      <c r="T258" s="182"/>
      <c r="U258" s="158">
        <v>0.02</v>
      </c>
    </row>
    <row r="259" spans="1:22" x14ac:dyDescent="0.25">
      <c r="R259" s="182"/>
      <c r="S259" s="182"/>
      <c r="T259" s="182"/>
    </row>
    <row r="260" spans="1:22" x14ac:dyDescent="0.25">
      <c r="B260" s="184" t="s">
        <v>1977</v>
      </c>
      <c r="C260" s="184"/>
      <c r="D260" s="184"/>
      <c r="E260" s="184"/>
      <c r="F260" s="184"/>
      <c r="G260" s="184"/>
      <c r="H260" s="184"/>
      <c r="I260" s="185" t="s">
        <v>2100</v>
      </c>
      <c r="J260" s="185"/>
      <c r="K260" s="185"/>
      <c r="L260" s="185" t="s">
        <v>2101</v>
      </c>
      <c r="M260" s="185"/>
      <c r="N260" s="185"/>
      <c r="O260" s="185"/>
      <c r="P260" s="185"/>
      <c r="R260" s="185" t="s">
        <v>2161</v>
      </c>
      <c r="S260" s="185"/>
      <c r="T260" s="185"/>
      <c r="U260" s="158">
        <v>40.93</v>
      </c>
    </row>
    <row r="261" spans="1:22" ht="4.5" customHeight="1" x14ac:dyDescent="0.25"/>
    <row r="262" spans="1:22" ht="11.25" customHeight="1" x14ac:dyDescent="0.25"/>
    <row r="263" spans="1:22" ht="13.5" customHeight="1" x14ac:dyDescent="0.25">
      <c r="A263" s="182" t="s">
        <v>1985</v>
      </c>
      <c r="B263" s="182"/>
      <c r="C263" s="182"/>
      <c r="D263" s="182"/>
      <c r="E263" s="182"/>
      <c r="F263" s="182"/>
      <c r="G263" s="182"/>
      <c r="H263" s="182"/>
      <c r="I263" s="182"/>
      <c r="J263" s="182"/>
      <c r="K263" s="182"/>
      <c r="L263" s="182"/>
      <c r="M263" s="182"/>
      <c r="P263" s="183" t="s">
        <v>2162</v>
      </c>
      <c r="Q263" s="183"/>
      <c r="R263" s="183"/>
      <c r="S263" s="183"/>
      <c r="T263" s="183"/>
      <c r="U263" s="183"/>
      <c r="V263" s="183"/>
    </row>
    <row r="264" spans="1:22" ht="20.25" customHeight="1" x14ac:dyDescent="0.25">
      <c r="A264" s="187" t="s">
        <v>1987</v>
      </c>
      <c r="B264" s="187"/>
      <c r="C264" s="187"/>
      <c r="D264" s="187"/>
      <c r="E264" s="187"/>
      <c r="F264" s="187"/>
      <c r="G264" s="187"/>
      <c r="H264" s="187"/>
      <c r="I264" s="187"/>
      <c r="J264" s="187"/>
      <c r="K264" s="187"/>
      <c r="L264" s="187"/>
      <c r="M264" s="187"/>
      <c r="N264" s="187"/>
      <c r="O264" s="187"/>
      <c r="P264" s="187"/>
      <c r="Q264" s="187"/>
      <c r="R264" s="187"/>
      <c r="S264" s="187"/>
      <c r="T264" s="187"/>
      <c r="U264" s="187"/>
    </row>
    <row r="265" spans="1:22" ht="7.5" customHeight="1" x14ac:dyDescent="0.25"/>
    <row r="266" spans="1:22" x14ac:dyDescent="0.25">
      <c r="A266" s="186" t="s">
        <v>2099</v>
      </c>
      <c r="B266" s="186"/>
      <c r="C266" s="186"/>
      <c r="D266" s="186"/>
      <c r="E266" s="186"/>
      <c r="F266" s="186"/>
      <c r="G266" s="186"/>
      <c r="H266" s="186"/>
      <c r="I266" s="186"/>
      <c r="J266" s="186"/>
      <c r="K266" s="186"/>
      <c r="L266" s="186"/>
    </row>
    <row r="267" spans="1:22" ht="6" customHeight="1" x14ac:dyDescent="0.25"/>
    <row r="268" spans="1:22" x14ac:dyDescent="0.25">
      <c r="B268" s="184" t="s">
        <v>1977</v>
      </c>
      <c r="C268" s="184"/>
      <c r="D268" s="184"/>
      <c r="E268" s="184"/>
      <c r="F268" s="184"/>
      <c r="G268" s="184"/>
      <c r="H268" s="184"/>
      <c r="I268" s="185" t="s">
        <v>2155</v>
      </c>
      <c r="J268" s="185"/>
      <c r="K268" s="185"/>
      <c r="L268" s="185" t="s">
        <v>2101</v>
      </c>
      <c r="M268" s="185"/>
      <c r="N268" s="185"/>
      <c r="O268" s="185"/>
      <c r="P268" s="185"/>
      <c r="R268" s="185" t="s">
        <v>2104</v>
      </c>
      <c r="S268" s="185"/>
      <c r="T268" s="185"/>
      <c r="U268" s="158">
        <v>74.099999999999994</v>
      </c>
    </row>
    <row r="269" spans="1:22" x14ac:dyDescent="0.25">
      <c r="B269" s="184" t="s">
        <v>1977</v>
      </c>
      <c r="C269" s="184"/>
      <c r="D269" s="184"/>
      <c r="E269" s="184"/>
      <c r="F269" s="184"/>
      <c r="G269" s="184"/>
      <c r="H269" s="184"/>
      <c r="I269" s="185" t="s">
        <v>2163</v>
      </c>
      <c r="J269" s="185"/>
      <c r="K269" s="185"/>
      <c r="L269" s="185" t="s">
        <v>2164</v>
      </c>
      <c r="M269" s="185"/>
      <c r="N269" s="185"/>
      <c r="O269" s="185"/>
      <c r="P269" s="185"/>
      <c r="R269" s="185" t="s">
        <v>2165</v>
      </c>
      <c r="S269" s="185"/>
      <c r="T269" s="185"/>
      <c r="U269" s="158">
        <v>25.5</v>
      </c>
    </row>
    <row r="270" spans="1:22" x14ac:dyDescent="0.25">
      <c r="B270" s="184" t="s">
        <v>1980</v>
      </c>
      <c r="C270" s="184"/>
      <c r="D270" s="184"/>
      <c r="E270" s="184"/>
      <c r="F270" s="184"/>
      <c r="G270" s="184"/>
      <c r="H270" s="184"/>
      <c r="I270" s="185" t="s">
        <v>2134</v>
      </c>
      <c r="J270" s="185"/>
      <c r="K270" s="185"/>
      <c r="L270" s="185" t="s">
        <v>2135</v>
      </c>
      <c r="M270" s="185"/>
      <c r="N270" s="185"/>
      <c r="O270" s="185"/>
      <c r="P270" s="185"/>
      <c r="R270" s="185" t="s">
        <v>2166</v>
      </c>
      <c r="S270" s="185"/>
      <c r="T270" s="185"/>
      <c r="U270" s="158">
        <v>146.91</v>
      </c>
    </row>
    <row r="271" spans="1:22" x14ac:dyDescent="0.25">
      <c r="B271" s="184" t="s">
        <v>1980</v>
      </c>
      <c r="C271" s="184"/>
      <c r="D271" s="184"/>
      <c r="E271" s="184"/>
      <c r="F271" s="184"/>
      <c r="G271" s="184"/>
      <c r="H271" s="184"/>
      <c r="I271" s="185" t="s">
        <v>2167</v>
      </c>
      <c r="J271" s="185"/>
      <c r="K271" s="185"/>
      <c r="L271" s="185" t="s">
        <v>1938</v>
      </c>
      <c r="M271" s="185"/>
      <c r="N271" s="185"/>
      <c r="O271" s="185"/>
      <c r="P271" s="185"/>
      <c r="R271" s="185" t="s">
        <v>2168</v>
      </c>
      <c r="S271" s="185"/>
      <c r="T271" s="185"/>
      <c r="U271" s="158">
        <v>12</v>
      </c>
    </row>
    <row r="272" spans="1:22" x14ac:dyDescent="0.25">
      <c r="B272" s="184" t="s">
        <v>1980</v>
      </c>
      <c r="C272" s="184"/>
      <c r="D272" s="184"/>
      <c r="E272" s="184"/>
      <c r="F272" s="184"/>
      <c r="G272" s="184"/>
      <c r="H272" s="184"/>
      <c r="I272" s="185" t="s">
        <v>2169</v>
      </c>
      <c r="J272" s="185"/>
      <c r="K272" s="185"/>
      <c r="L272" s="185" t="s">
        <v>2112</v>
      </c>
      <c r="M272" s="185"/>
      <c r="N272" s="185"/>
      <c r="O272" s="185"/>
      <c r="P272" s="185"/>
      <c r="R272" s="185" t="s">
        <v>2133</v>
      </c>
      <c r="S272" s="185"/>
      <c r="T272" s="185"/>
      <c r="U272" s="158">
        <v>69.45</v>
      </c>
    </row>
    <row r="273" spans="2:21" x14ac:dyDescent="0.25">
      <c r="B273" s="184" t="s">
        <v>1980</v>
      </c>
      <c r="C273" s="184"/>
      <c r="D273" s="184"/>
      <c r="E273" s="184"/>
      <c r="F273" s="184"/>
      <c r="G273" s="184"/>
      <c r="H273" s="184"/>
      <c r="I273" s="185" t="s">
        <v>2170</v>
      </c>
      <c r="J273" s="185"/>
      <c r="K273" s="185"/>
      <c r="L273" s="185" t="s">
        <v>1938</v>
      </c>
      <c r="M273" s="185"/>
      <c r="N273" s="185"/>
      <c r="O273" s="185"/>
      <c r="P273" s="185"/>
      <c r="R273" s="185" t="s">
        <v>2171</v>
      </c>
      <c r="S273" s="185"/>
      <c r="T273" s="185"/>
      <c r="U273" s="158">
        <v>19.91</v>
      </c>
    </row>
    <row r="274" spans="2:21" x14ac:dyDescent="0.25">
      <c r="B274" s="184" t="s">
        <v>1940</v>
      </c>
      <c r="C274" s="184"/>
      <c r="D274" s="184"/>
      <c r="E274" s="184"/>
      <c r="F274" s="184"/>
      <c r="G274" s="184"/>
      <c r="H274" s="184"/>
      <c r="I274" s="185" t="s">
        <v>2172</v>
      </c>
      <c r="J274" s="185"/>
      <c r="K274" s="185"/>
      <c r="L274" s="185" t="s">
        <v>2164</v>
      </c>
      <c r="M274" s="185"/>
      <c r="N274" s="185"/>
      <c r="O274" s="185"/>
      <c r="P274" s="185"/>
      <c r="R274" s="182" t="s">
        <v>2173</v>
      </c>
      <c r="S274" s="182"/>
      <c r="T274" s="182"/>
      <c r="U274" s="158">
        <v>0.18</v>
      </c>
    </row>
    <row r="275" spans="2:21" x14ac:dyDescent="0.25">
      <c r="R275" s="182"/>
      <c r="S275" s="182"/>
      <c r="T275" s="182"/>
    </row>
    <row r="276" spans="2:21" x14ac:dyDescent="0.25">
      <c r="B276" s="184" t="s">
        <v>1940</v>
      </c>
      <c r="C276" s="184"/>
      <c r="D276" s="184"/>
      <c r="E276" s="184"/>
      <c r="F276" s="184"/>
      <c r="G276" s="184"/>
      <c r="H276" s="184"/>
      <c r="I276" s="185" t="s">
        <v>2134</v>
      </c>
      <c r="J276" s="185"/>
      <c r="K276" s="185"/>
      <c r="L276" s="185" t="s">
        <v>2101</v>
      </c>
      <c r="M276" s="185"/>
      <c r="N276" s="185"/>
      <c r="O276" s="185"/>
      <c r="P276" s="185"/>
      <c r="R276" s="185" t="s">
        <v>2104</v>
      </c>
      <c r="S276" s="185"/>
      <c r="T276" s="185"/>
      <c r="U276" s="158">
        <v>58.64</v>
      </c>
    </row>
    <row r="277" spans="2:21" x14ac:dyDescent="0.25">
      <c r="B277" s="184" t="s">
        <v>1940</v>
      </c>
      <c r="C277" s="184"/>
      <c r="D277" s="184"/>
      <c r="E277" s="184"/>
      <c r="F277" s="184"/>
      <c r="G277" s="184"/>
      <c r="H277" s="184"/>
      <c r="I277" s="185" t="s">
        <v>2174</v>
      </c>
      <c r="J277" s="185"/>
      <c r="K277" s="185"/>
      <c r="L277" s="185" t="s">
        <v>2101</v>
      </c>
      <c r="M277" s="185"/>
      <c r="N277" s="185"/>
      <c r="O277" s="185"/>
      <c r="P277" s="185"/>
      <c r="R277" s="185" t="s">
        <v>2175</v>
      </c>
      <c r="S277" s="185"/>
      <c r="T277" s="185"/>
      <c r="U277" s="158">
        <v>-2.29</v>
      </c>
    </row>
    <row r="278" spans="2:21" x14ac:dyDescent="0.25">
      <c r="B278" s="184" t="s">
        <v>1940</v>
      </c>
      <c r="C278" s="184"/>
      <c r="D278" s="184"/>
      <c r="E278" s="184"/>
      <c r="F278" s="184"/>
      <c r="G278" s="184"/>
      <c r="H278" s="184"/>
      <c r="I278" s="185" t="s">
        <v>2172</v>
      </c>
      <c r="J278" s="185"/>
      <c r="K278" s="185"/>
      <c r="L278" s="185" t="s">
        <v>2164</v>
      </c>
      <c r="M278" s="185"/>
      <c r="N278" s="185"/>
      <c r="O278" s="185"/>
      <c r="P278" s="185"/>
      <c r="R278" s="185" t="s">
        <v>2176</v>
      </c>
      <c r="S278" s="185"/>
      <c r="T278" s="185"/>
      <c r="U278" s="158">
        <v>8.25</v>
      </c>
    </row>
    <row r="279" spans="2:21" x14ac:dyDescent="0.25">
      <c r="B279" s="184" t="s">
        <v>1940</v>
      </c>
      <c r="C279" s="184"/>
      <c r="D279" s="184"/>
      <c r="E279" s="184"/>
      <c r="F279" s="184"/>
      <c r="G279" s="184"/>
      <c r="H279" s="184"/>
      <c r="I279" s="185" t="s">
        <v>2177</v>
      </c>
      <c r="J279" s="185"/>
      <c r="K279" s="185"/>
      <c r="L279" s="185" t="s">
        <v>2106</v>
      </c>
      <c r="M279" s="185"/>
      <c r="N279" s="185"/>
      <c r="O279" s="185"/>
      <c r="P279" s="185"/>
      <c r="R279" s="185" t="s">
        <v>2111</v>
      </c>
      <c r="S279" s="185"/>
      <c r="T279" s="185"/>
      <c r="U279" s="158">
        <v>74.42</v>
      </c>
    </row>
    <row r="280" spans="2:21" x14ac:dyDescent="0.25">
      <c r="B280" s="184" t="s">
        <v>1944</v>
      </c>
      <c r="C280" s="184"/>
      <c r="D280" s="184"/>
      <c r="E280" s="184"/>
      <c r="F280" s="184"/>
      <c r="G280" s="184"/>
      <c r="H280" s="184"/>
      <c r="I280" s="185" t="s">
        <v>2100</v>
      </c>
      <c r="J280" s="185"/>
      <c r="K280" s="185"/>
      <c r="L280" s="185" t="s">
        <v>2112</v>
      </c>
      <c r="M280" s="185"/>
      <c r="N280" s="185"/>
      <c r="O280" s="185"/>
      <c r="P280" s="185"/>
      <c r="R280" s="185" t="s">
        <v>2178</v>
      </c>
      <c r="S280" s="185"/>
      <c r="T280" s="185"/>
      <c r="U280" s="158">
        <v>44.93</v>
      </c>
    </row>
    <row r="281" spans="2:21" x14ac:dyDescent="0.25">
      <c r="B281" s="184" t="s">
        <v>1944</v>
      </c>
      <c r="C281" s="184"/>
      <c r="D281" s="184"/>
      <c r="E281" s="184"/>
      <c r="F281" s="184"/>
      <c r="G281" s="184"/>
      <c r="H281" s="184"/>
      <c r="I281" s="185" t="s">
        <v>2132</v>
      </c>
      <c r="J281" s="185"/>
      <c r="K281" s="185"/>
      <c r="L281" s="185" t="s">
        <v>2112</v>
      </c>
      <c r="M281" s="185"/>
      <c r="N281" s="185"/>
      <c r="O281" s="185"/>
      <c r="P281" s="185"/>
      <c r="R281" s="185" t="s">
        <v>2179</v>
      </c>
      <c r="S281" s="185"/>
      <c r="T281" s="185"/>
      <c r="U281" s="158">
        <v>99.19</v>
      </c>
    </row>
    <row r="282" spans="2:21" x14ac:dyDescent="0.25">
      <c r="B282" s="184" t="s">
        <v>1944</v>
      </c>
      <c r="C282" s="184"/>
      <c r="D282" s="184"/>
      <c r="E282" s="184"/>
      <c r="F282" s="184"/>
      <c r="G282" s="184"/>
      <c r="H282" s="184"/>
      <c r="I282" s="185" t="s">
        <v>2180</v>
      </c>
      <c r="J282" s="185"/>
      <c r="K282" s="185"/>
      <c r="L282" s="185" t="s">
        <v>2101</v>
      </c>
      <c r="M282" s="185"/>
      <c r="N282" s="185"/>
      <c r="O282" s="185"/>
      <c r="P282" s="185"/>
      <c r="R282" s="182" t="s">
        <v>2181</v>
      </c>
      <c r="S282" s="182"/>
      <c r="T282" s="182"/>
      <c r="U282" s="158">
        <v>15.99</v>
      </c>
    </row>
    <row r="283" spans="2:21" x14ac:dyDescent="0.25">
      <c r="R283" s="182"/>
      <c r="S283" s="182"/>
      <c r="T283" s="182"/>
    </row>
    <row r="284" spans="2:21" x14ac:dyDescent="0.25">
      <c r="B284" s="184" t="s">
        <v>1949</v>
      </c>
      <c r="C284" s="184"/>
      <c r="D284" s="184"/>
      <c r="E284" s="184"/>
      <c r="F284" s="184"/>
      <c r="G284" s="184"/>
      <c r="H284" s="184"/>
      <c r="I284" s="185" t="s">
        <v>2182</v>
      </c>
      <c r="J284" s="185"/>
      <c r="K284" s="185"/>
      <c r="L284" s="185" t="s">
        <v>2101</v>
      </c>
      <c r="M284" s="185"/>
      <c r="N284" s="185"/>
      <c r="O284" s="185"/>
      <c r="P284" s="185"/>
      <c r="R284" s="185" t="s">
        <v>2104</v>
      </c>
      <c r="S284" s="185"/>
      <c r="T284" s="185"/>
      <c r="U284" s="158">
        <v>58.24</v>
      </c>
    </row>
    <row r="285" spans="2:21" x14ac:dyDescent="0.25">
      <c r="B285" s="184" t="s">
        <v>1949</v>
      </c>
      <c r="C285" s="184"/>
      <c r="D285" s="184"/>
      <c r="E285" s="184"/>
      <c r="F285" s="184"/>
      <c r="G285" s="184"/>
      <c r="H285" s="184"/>
      <c r="I285" s="185" t="s">
        <v>1941</v>
      </c>
      <c r="J285" s="185"/>
      <c r="K285" s="185"/>
      <c r="L285" s="185" t="s">
        <v>2112</v>
      </c>
      <c r="M285" s="185"/>
      <c r="N285" s="185"/>
      <c r="O285" s="185"/>
      <c r="P285" s="185"/>
      <c r="R285" s="185" t="s">
        <v>2183</v>
      </c>
      <c r="S285" s="185"/>
      <c r="T285" s="185"/>
      <c r="U285" s="158">
        <v>611.79</v>
      </c>
    </row>
    <row r="286" spans="2:21" x14ac:dyDescent="0.25">
      <c r="B286" s="184" t="s">
        <v>1949</v>
      </c>
      <c r="C286" s="184"/>
      <c r="D286" s="184"/>
      <c r="E286" s="184"/>
      <c r="F286" s="184"/>
      <c r="G286" s="184"/>
      <c r="H286" s="184"/>
      <c r="I286" s="185" t="s">
        <v>2100</v>
      </c>
      <c r="J286" s="185"/>
      <c r="K286" s="185"/>
      <c r="L286" s="185" t="s">
        <v>2112</v>
      </c>
      <c r="M286" s="185"/>
      <c r="N286" s="185"/>
      <c r="O286" s="185"/>
      <c r="P286" s="185"/>
      <c r="R286" s="185" t="s">
        <v>2184</v>
      </c>
      <c r="S286" s="185"/>
      <c r="T286" s="185"/>
      <c r="U286" s="158">
        <v>94.89</v>
      </c>
    </row>
    <row r="287" spans="2:21" x14ac:dyDescent="0.25">
      <c r="B287" s="184" t="s">
        <v>1949</v>
      </c>
      <c r="C287" s="184"/>
      <c r="D287" s="184"/>
      <c r="E287" s="184"/>
      <c r="F287" s="184"/>
      <c r="G287" s="184"/>
      <c r="H287" s="184"/>
      <c r="I287" s="185" t="s">
        <v>2100</v>
      </c>
      <c r="J287" s="185"/>
      <c r="K287" s="185"/>
      <c r="L287" s="185" t="s">
        <v>2101</v>
      </c>
      <c r="M287" s="185"/>
      <c r="N287" s="185"/>
      <c r="O287" s="185"/>
      <c r="P287" s="185"/>
      <c r="R287" s="185" t="s">
        <v>2104</v>
      </c>
      <c r="S287" s="185"/>
      <c r="T287" s="185"/>
      <c r="U287" s="158">
        <v>168.68</v>
      </c>
    </row>
    <row r="288" spans="2:21" x14ac:dyDescent="0.25">
      <c r="B288" s="184" t="s">
        <v>1949</v>
      </c>
      <c r="C288" s="184"/>
      <c r="D288" s="184"/>
      <c r="E288" s="184"/>
      <c r="F288" s="184"/>
      <c r="G288" s="184"/>
      <c r="H288" s="184"/>
      <c r="I288" s="185" t="s">
        <v>2110</v>
      </c>
      <c r="J288" s="185"/>
      <c r="K288" s="185"/>
      <c r="L288" s="185" t="s">
        <v>2106</v>
      </c>
      <c r="M288" s="185"/>
      <c r="N288" s="185"/>
      <c r="O288" s="185"/>
      <c r="P288" s="185"/>
      <c r="R288" s="185" t="s">
        <v>2185</v>
      </c>
      <c r="S288" s="185"/>
      <c r="T288" s="185"/>
      <c r="U288" s="158">
        <v>17.940000000000001</v>
      </c>
    </row>
    <row r="289" spans="2:21" x14ac:dyDescent="0.25">
      <c r="B289" s="184" t="s">
        <v>1949</v>
      </c>
      <c r="C289" s="184"/>
      <c r="D289" s="184"/>
      <c r="E289" s="184"/>
      <c r="F289" s="184"/>
      <c r="G289" s="184"/>
      <c r="H289" s="184"/>
      <c r="I289" s="185" t="s">
        <v>2132</v>
      </c>
      <c r="J289" s="185"/>
      <c r="K289" s="185"/>
      <c r="L289" s="185" t="s">
        <v>2112</v>
      </c>
      <c r="M289" s="185"/>
      <c r="N289" s="185"/>
      <c r="O289" s="185"/>
      <c r="P289" s="185"/>
      <c r="R289" s="185" t="s">
        <v>2186</v>
      </c>
      <c r="S289" s="185"/>
      <c r="T289" s="185"/>
      <c r="U289" s="158">
        <v>594.09</v>
      </c>
    </row>
    <row r="290" spans="2:21" x14ac:dyDescent="0.25">
      <c r="B290" s="184" t="s">
        <v>1949</v>
      </c>
      <c r="C290" s="184"/>
      <c r="D290" s="184"/>
      <c r="E290" s="184"/>
      <c r="F290" s="184"/>
      <c r="G290" s="184"/>
      <c r="H290" s="184"/>
      <c r="I290" s="185" t="s">
        <v>2134</v>
      </c>
      <c r="J290" s="185"/>
      <c r="K290" s="185"/>
      <c r="L290" s="185" t="s">
        <v>2135</v>
      </c>
      <c r="M290" s="185"/>
      <c r="N290" s="185"/>
      <c r="O290" s="185"/>
      <c r="P290" s="185"/>
      <c r="R290" s="185" t="s">
        <v>2187</v>
      </c>
      <c r="S290" s="185"/>
      <c r="T290" s="185"/>
      <c r="U290" s="158">
        <v>272.39999999999998</v>
      </c>
    </row>
    <row r="291" spans="2:21" x14ac:dyDescent="0.25">
      <c r="B291" s="184" t="s">
        <v>1949</v>
      </c>
      <c r="C291" s="184"/>
      <c r="D291" s="184"/>
      <c r="E291" s="184"/>
      <c r="F291" s="184"/>
      <c r="G291" s="184"/>
      <c r="H291" s="184"/>
      <c r="I291" s="185" t="s">
        <v>2188</v>
      </c>
      <c r="J291" s="185"/>
      <c r="K291" s="185"/>
      <c r="L291" s="185" t="s">
        <v>2101</v>
      </c>
      <c r="M291" s="185"/>
      <c r="N291" s="185"/>
      <c r="O291" s="185"/>
      <c r="P291" s="185"/>
      <c r="R291" s="185" t="s">
        <v>2104</v>
      </c>
      <c r="S291" s="185"/>
      <c r="T291" s="185"/>
      <c r="U291" s="158">
        <v>136.5</v>
      </c>
    </row>
    <row r="292" spans="2:21" x14ac:dyDescent="0.25">
      <c r="B292" s="184" t="s">
        <v>1949</v>
      </c>
      <c r="C292" s="184"/>
      <c r="D292" s="184"/>
      <c r="E292" s="184"/>
      <c r="F292" s="184"/>
      <c r="G292" s="184"/>
      <c r="H292" s="184"/>
      <c r="I292" s="185" t="s">
        <v>2189</v>
      </c>
      <c r="J292" s="185"/>
      <c r="K292" s="185"/>
      <c r="L292" s="185" t="s">
        <v>2106</v>
      </c>
      <c r="M292" s="185"/>
      <c r="N292" s="185"/>
      <c r="O292" s="185"/>
      <c r="P292" s="185"/>
      <c r="R292" s="185" t="s">
        <v>2190</v>
      </c>
      <c r="S292" s="185"/>
      <c r="T292" s="185"/>
      <c r="U292" s="158">
        <v>67.709999999999994</v>
      </c>
    </row>
    <row r="293" spans="2:21" x14ac:dyDescent="0.25">
      <c r="B293" s="184" t="s">
        <v>2191</v>
      </c>
      <c r="C293" s="184"/>
      <c r="D293" s="184"/>
      <c r="E293" s="184"/>
      <c r="F293" s="184"/>
      <c r="G293" s="184"/>
      <c r="H293" s="184"/>
      <c r="I293" s="185" t="s">
        <v>1941</v>
      </c>
      <c r="J293" s="185"/>
      <c r="K293" s="185"/>
      <c r="L293" s="185" t="s">
        <v>2112</v>
      </c>
      <c r="M293" s="185"/>
      <c r="N293" s="185"/>
      <c r="O293" s="185"/>
      <c r="P293" s="185"/>
      <c r="R293" s="185" t="s">
        <v>2192</v>
      </c>
      <c r="S293" s="185"/>
      <c r="T293" s="185"/>
      <c r="U293" s="158">
        <v>87.36</v>
      </c>
    </row>
    <row r="294" spans="2:21" x14ac:dyDescent="0.25">
      <c r="B294" s="184" t="s">
        <v>2191</v>
      </c>
      <c r="C294" s="184"/>
      <c r="D294" s="184"/>
      <c r="E294" s="184"/>
      <c r="F294" s="184"/>
      <c r="G294" s="184"/>
      <c r="H294" s="184"/>
      <c r="I294" s="185" t="s">
        <v>2193</v>
      </c>
      <c r="J294" s="185"/>
      <c r="K294" s="185"/>
      <c r="L294" s="185" t="s">
        <v>2164</v>
      </c>
      <c r="M294" s="185"/>
      <c r="N294" s="185"/>
      <c r="O294" s="185"/>
      <c r="P294" s="185"/>
      <c r="R294" s="185" t="s">
        <v>2194</v>
      </c>
      <c r="S294" s="185"/>
      <c r="T294" s="185"/>
      <c r="U294" s="158">
        <v>45</v>
      </c>
    </row>
    <row r="295" spans="2:21" x14ac:dyDescent="0.25">
      <c r="B295" s="184" t="s">
        <v>2191</v>
      </c>
      <c r="C295" s="184"/>
      <c r="D295" s="184"/>
      <c r="E295" s="184"/>
      <c r="F295" s="184"/>
      <c r="G295" s="184"/>
      <c r="H295" s="184"/>
      <c r="I295" s="185" t="s">
        <v>2195</v>
      </c>
      <c r="J295" s="185"/>
      <c r="K295" s="185"/>
      <c r="L295" s="185" t="s">
        <v>2101</v>
      </c>
      <c r="M295" s="185"/>
      <c r="N295" s="185"/>
      <c r="O295" s="185"/>
      <c r="P295" s="185"/>
      <c r="R295" s="185" t="s">
        <v>2104</v>
      </c>
      <c r="S295" s="185"/>
      <c r="T295" s="185"/>
      <c r="U295" s="158">
        <v>69.260000000000005</v>
      </c>
    </row>
    <row r="296" spans="2:21" x14ac:dyDescent="0.25">
      <c r="B296" s="184" t="s">
        <v>2191</v>
      </c>
      <c r="C296" s="184"/>
      <c r="D296" s="184"/>
      <c r="E296" s="184"/>
      <c r="F296" s="184"/>
      <c r="G296" s="184"/>
      <c r="H296" s="184"/>
      <c r="I296" s="185" t="s">
        <v>2196</v>
      </c>
      <c r="J296" s="185"/>
      <c r="K296" s="185"/>
      <c r="L296" s="185" t="s">
        <v>2135</v>
      </c>
      <c r="M296" s="185"/>
      <c r="N296" s="185"/>
      <c r="O296" s="185"/>
      <c r="P296" s="185"/>
      <c r="R296" s="185" t="s">
        <v>2197</v>
      </c>
      <c r="S296" s="185"/>
      <c r="T296" s="185"/>
      <c r="U296" s="158">
        <v>43.89</v>
      </c>
    </row>
    <row r="297" spans="2:21" x14ac:dyDescent="0.25">
      <c r="B297" s="184" t="s">
        <v>2191</v>
      </c>
      <c r="C297" s="184"/>
      <c r="D297" s="184"/>
      <c r="E297" s="184"/>
      <c r="F297" s="184"/>
      <c r="G297" s="184"/>
      <c r="H297" s="184"/>
      <c r="I297" s="185" t="s">
        <v>2195</v>
      </c>
      <c r="J297" s="185"/>
      <c r="K297" s="185"/>
      <c r="L297" s="185" t="s">
        <v>2101</v>
      </c>
      <c r="M297" s="185"/>
      <c r="N297" s="185"/>
      <c r="O297" s="185"/>
      <c r="P297" s="185"/>
      <c r="R297" s="185" t="s">
        <v>2104</v>
      </c>
      <c r="S297" s="185"/>
      <c r="T297" s="185"/>
      <c r="U297" s="158">
        <v>51.14</v>
      </c>
    </row>
    <row r="298" spans="2:21" x14ac:dyDescent="0.25">
      <c r="B298" s="184" t="s">
        <v>2191</v>
      </c>
      <c r="C298" s="184"/>
      <c r="D298" s="184"/>
      <c r="E298" s="184"/>
      <c r="F298" s="184"/>
      <c r="G298" s="184"/>
      <c r="H298" s="184"/>
      <c r="I298" s="185" t="s">
        <v>2198</v>
      </c>
      <c r="J298" s="185"/>
      <c r="K298" s="185"/>
      <c r="L298" s="185" t="s">
        <v>1938</v>
      </c>
      <c r="M298" s="185"/>
      <c r="N298" s="185"/>
      <c r="O298" s="185"/>
      <c r="P298" s="185"/>
      <c r="R298" s="182" t="s">
        <v>2199</v>
      </c>
      <c r="S298" s="182"/>
      <c r="T298" s="182"/>
      <c r="U298" s="158">
        <v>327.98</v>
      </c>
    </row>
    <row r="299" spans="2:21" x14ac:dyDescent="0.25">
      <c r="R299" s="182"/>
      <c r="S299" s="182"/>
      <c r="T299" s="182"/>
    </row>
    <row r="300" spans="2:21" x14ac:dyDescent="0.25">
      <c r="B300" s="184" t="s">
        <v>2191</v>
      </c>
      <c r="C300" s="184"/>
      <c r="D300" s="184"/>
      <c r="E300" s="184"/>
      <c r="F300" s="184"/>
      <c r="G300" s="184"/>
      <c r="H300" s="184"/>
      <c r="I300" s="185" t="s">
        <v>2180</v>
      </c>
      <c r="J300" s="185"/>
      <c r="K300" s="185"/>
      <c r="L300" s="185" t="s">
        <v>2101</v>
      </c>
      <c r="M300" s="185"/>
      <c r="N300" s="185"/>
      <c r="O300" s="185"/>
      <c r="P300" s="185"/>
      <c r="R300" s="185" t="s">
        <v>2200</v>
      </c>
      <c r="S300" s="185"/>
      <c r="T300" s="185"/>
      <c r="U300" s="158">
        <v>24.05</v>
      </c>
    </row>
    <row r="301" spans="2:21" x14ac:dyDescent="0.25">
      <c r="B301" s="184" t="s">
        <v>1951</v>
      </c>
      <c r="C301" s="184"/>
      <c r="D301" s="184"/>
      <c r="E301" s="184"/>
      <c r="F301" s="184"/>
      <c r="G301" s="184"/>
      <c r="H301" s="184"/>
      <c r="I301" s="185" t="s">
        <v>2100</v>
      </c>
      <c r="J301" s="185"/>
      <c r="K301" s="185"/>
      <c r="L301" s="185" t="s">
        <v>2101</v>
      </c>
      <c r="M301" s="185"/>
      <c r="N301" s="185"/>
      <c r="O301" s="185"/>
      <c r="P301" s="185"/>
      <c r="R301" s="185" t="s">
        <v>2104</v>
      </c>
      <c r="S301" s="185"/>
      <c r="T301" s="185"/>
      <c r="U301" s="158">
        <v>539.97</v>
      </c>
    </row>
    <row r="302" spans="2:21" x14ac:dyDescent="0.25">
      <c r="B302" s="184" t="s">
        <v>1951</v>
      </c>
      <c r="C302" s="184"/>
      <c r="D302" s="184"/>
      <c r="E302" s="184"/>
      <c r="F302" s="184"/>
      <c r="G302" s="184"/>
      <c r="H302" s="184"/>
      <c r="I302" s="185" t="s">
        <v>2201</v>
      </c>
      <c r="J302" s="185"/>
      <c r="K302" s="185"/>
      <c r="L302" s="185" t="s">
        <v>2106</v>
      </c>
      <c r="M302" s="185"/>
      <c r="N302" s="185"/>
      <c r="O302" s="185"/>
      <c r="P302" s="185"/>
      <c r="R302" s="185" t="s">
        <v>2202</v>
      </c>
      <c r="S302" s="185"/>
      <c r="T302" s="185"/>
      <c r="U302" s="158">
        <v>81.02</v>
      </c>
    </row>
    <row r="303" spans="2:21" x14ac:dyDescent="0.25">
      <c r="B303" s="184" t="s">
        <v>1951</v>
      </c>
      <c r="C303" s="184"/>
      <c r="D303" s="184"/>
      <c r="E303" s="184"/>
      <c r="F303" s="184"/>
      <c r="G303" s="184"/>
      <c r="H303" s="184"/>
      <c r="I303" s="185" t="s">
        <v>2203</v>
      </c>
      <c r="J303" s="185"/>
      <c r="K303" s="185"/>
      <c r="L303" s="185" t="s">
        <v>2106</v>
      </c>
      <c r="M303" s="185"/>
      <c r="N303" s="185"/>
      <c r="O303" s="185"/>
      <c r="P303" s="185"/>
      <c r="R303" s="185" t="s">
        <v>2204</v>
      </c>
      <c r="S303" s="185"/>
      <c r="T303" s="185"/>
      <c r="U303" s="158">
        <v>79.09</v>
      </c>
    </row>
    <row r="304" spans="2:21" x14ac:dyDescent="0.25">
      <c r="B304" s="184" t="s">
        <v>1951</v>
      </c>
      <c r="C304" s="184"/>
      <c r="D304" s="184"/>
      <c r="E304" s="184"/>
      <c r="F304" s="184"/>
      <c r="G304" s="184"/>
      <c r="H304" s="184"/>
      <c r="I304" s="185" t="s">
        <v>2205</v>
      </c>
      <c r="J304" s="185"/>
      <c r="K304" s="185"/>
      <c r="L304" s="185" t="s">
        <v>2101</v>
      </c>
      <c r="M304" s="185"/>
      <c r="N304" s="185"/>
      <c r="O304" s="185"/>
      <c r="P304" s="185"/>
      <c r="R304" s="185" t="s">
        <v>2104</v>
      </c>
      <c r="S304" s="185"/>
      <c r="T304" s="185"/>
      <c r="U304" s="158">
        <v>21.47</v>
      </c>
    </row>
    <row r="305" spans="2:21" x14ac:dyDescent="0.25">
      <c r="B305" s="184" t="s">
        <v>1951</v>
      </c>
      <c r="C305" s="184"/>
      <c r="D305" s="184"/>
      <c r="E305" s="184"/>
      <c r="F305" s="184"/>
      <c r="G305" s="184"/>
      <c r="H305" s="184"/>
      <c r="I305" s="185" t="s">
        <v>2157</v>
      </c>
      <c r="J305" s="185"/>
      <c r="K305" s="185"/>
      <c r="L305" s="185" t="s">
        <v>2101</v>
      </c>
      <c r="M305" s="185"/>
      <c r="N305" s="185"/>
      <c r="O305" s="185"/>
      <c r="P305" s="185"/>
      <c r="R305" s="185" t="s">
        <v>2104</v>
      </c>
      <c r="S305" s="185"/>
      <c r="T305" s="185"/>
      <c r="U305" s="158">
        <v>26.52</v>
      </c>
    </row>
    <row r="306" spans="2:21" x14ac:dyDescent="0.25">
      <c r="B306" s="184" t="s">
        <v>1951</v>
      </c>
      <c r="C306" s="184"/>
      <c r="D306" s="184"/>
      <c r="E306" s="184"/>
      <c r="F306" s="184"/>
      <c r="G306" s="184"/>
      <c r="H306" s="184"/>
      <c r="I306" s="185" t="s">
        <v>2206</v>
      </c>
      <c r="J306" s="185"/>
      <c r="K306" s="185"/>
      <c r="L306" s="185" t="s">
        <v>2101</v>
      </c>
      <c r="M306" s="185"/>
      <c r="N306" s="185"/>
      <c r="O306" s="185"/>
      <c r="P306" s="185"/>
      <c r="R306" s="185" t="s">
        <v>2104</v>
      </c>
      <c r="S306" s="185"/>
      <c r="T306" s="185"/>
      <c r="U306" s="158">
        <v>733.54</v>
      </c>
    </row>
    <row r="307" spans="2:21" x14ac:dyDescent="0.25">
      <c r="B307" s="184" t="s">
        <v>1951</v>
      </c>
      <c r="C307" s="184"/>
      <c r="D307" s="184"/>
      <c r="E307" s="184"/>
      <c r="F307" s="184"/>
      <c r="G307" s="184"/>
      <c r="H307" s="184"/>
      <c r="I307" s="185" t="s">
        <v>2177</v>
      </c>
      <c r="J307" s="185"/>
      <c r="K307" s="185"/>
      <c r="L307" s="185" t="s">
        <v>2106</v>
      </c>
      <c r="M307" s="185"/>
      <c r="N307" s="185"/>
      <c r="O307" s="185"/>
      <c r="P307" s="185"/>
      <c r="R307" s="185" t="s">
        <v>2111</v>
      </c>
      <c r="S307" s="185"/>
      <c r="T307" s="185"/>
      <c r="U307" s="158">
        <v>73.53</v>
      </c>
    </row>
    <row r="308" spans="2:21" x14ac:dyDescent="0.25">
      <c r="B308" s="184" t="s">
        <v>1951</v>
      </c>
      <c r="C308" s="184"/>
      <c r="D308" s="184"/>
      <c r="E308" s="184"/>
      <c r="F308" s="184"/>
      <c r="G308" s="184"/>
      <c r="H308" s="184"/>
      <c r="I308" s="185" t="s">
        <v>2207</v>
      </c>
      <c r="J308" s="185"/>
      <c r="K308" s="185"/>
      <c r="L308" s="185" t="s">
        <v>1938</v>
      </c>
      <c r="M308" s="185"/>
      <c r="N308" s="185"/>
      <c r="O308" s="185"/>
      <c r="P308" s="185"/>
      <c r="R308" s="185" t="s">
        <v>2208</v>
      </c>
      <c r="S308" s="185"/>
      <c r="T308" s="185"/>
      <c r="U308" s="158">
        <v>25.95</v>
      </c>
    </row>
    <row r="309" spans="2:21" x14ac:dyDescent="0.25">
      <c r="B309" s="184" t="s">
        <v>1951</v>
      </c>
      <c r="C309" s="184"/>
      <c r="D309" s="184"/>
      <c r="E309" s="184"/>
      <c r="F309" s="184"/>
      <c r="G309" s="184"/>
      <c r="H309" s="184"/>
      <c r="I309" s="185" t="s">
        <v>2134</v>
      </c>
      <c r="J309" s="185"/>
      <c r="K309" s="185"/>
      <c r="L309" s="185" t="s">
        <v>2101</v>
      </c>
      <c r="M309" s="185"/>
      <c r="N309" s="185"/>
      <c r="O309" s="185"/>
      <c r="P309" s="185"/>
      <c r="R309" s="185" t="s">
        <v>2104</v>
      </c>
      <c r="S309" s="185"/>
      <c r="T309" s="185"/>
      <c r="U309" s="158">
        <v>80.94</v>
      </c>
    </row>
    <row r="310" spans="2:21" x14ac:dyDescent="0.25">
      <c r="B310" s="184" t="s">
        <v>1951</v>
      </c>
      <c r="C310" s="184"/>
      <c r="D310" s="184"/>
      <c r="E310" s="184"/>
      <c r="F310" s="184"/>
      <c r="G310" s="184"/>
      <c r="H310" s="184"/>
      <c r="I310" s="185" t="s">
        <v>2209</v>
      </c>
      <c r="J310" s="185"/>
      <c r="K310" s="185"/>
      <c r="L310" s="185" t="s">
        <v>2045</v>
      </c>
      <c r="M310" s="185"/>
      <c r="N310" s="185"/>
      <c r="O310" s="185"/>
      <c r="P310" s="185"/>
      <c r="R310" s="185" t="s">
        <v>2046</v>
      </c>
      <c r="S310" s="185"/>
      <c r="T310" s="185"/>
      <c r="U310" s="158">
        <v>931.5</v>
      </c>
    </row>
    <row r="311" spans="2:21" x14ac:dyDescent="0.25">
      <c r="B311" s="184" t="s">
        <v>1959</v>
      </c>
      <c r="C311" s="184"/>
      <c r="D311" s="184"/>
      <c r="E311" s="184"/>
      <c r="F311" s="184"/>
      <c r="G311" s="184"/>
      <c r="H311" s="184"/>
      <c r="I311" s="185" t="s">
        <v>2134</v>
      </c>
      <c r="J311" s="185"/>
      <c r="K311" s="185"/>
      <c r="L311" s="185" t="s">
        <v>2135</v>
      </c>
      <c r="M311" s="185"/>
      <c r="N311" s="185"/>
      <c r="O311" s="185"/>
      <c r="P311" s="185"/>
      <c r="R311" s="185" t="s">
        <v>2210</v>
      </c>
      <c r="S311" s="185"/>
      <c r="T311" s="185"/>
      <c r="U311" s="158">
        <v>79.959999999999994</v>
      </c>
    </row>
    <row r="312" spans="2:21" x14ac:dyDescent="0.25">
      <c r="B312" s="184" t="s">
        <v>1959</v>
      </c>
      <c r="C312" s="184"/>
      <c r="D312" s="184"/>
      <c r="E312" s="184"/>
      <c r="F312" s="184"/>
      <c r="G312" s="184"/>
      <c r="H312" s="184"/>
      <c r="I312" s="185" t="s">
        <v>2182</v>
      </c>
      <c r="J312" s="185"/>
      <c r="K312" s="185"/>
      <c r="L312" s="185" t="s">
        <v>2101</v>
      </c>
      <c r="M312" s="185"/>
      <c r="N312" s="185"/>
      <c r="O312" s="185"/>
      <c r="P312" s="185"/>
      <c r="R312" s="185" t="s">
        <v>2104</v>
      </c>
      <c r="S312" s="185"/>
      <c r="T312" s="185"/>
      <c r="U312" s="158">
        <v>99.5</v>
      </c>
    </row>
    <row r="313" spans="2:21" x14ac:dyDescent="0.25">
      <c r="B313" s="184" t="s">
        <v>2000</v>
      </c>
      <c r="C313" s="184"/>
      <c r="D313" s="184"/>
      <c r="E313" s="184"/>
      <c r="F313" s="184"/>
      <c r="G313" s="184"/>
      <c r="H313" s="184"/>
      <c r="I313" s="185" t="s">
        <v>2100</v>
      </c>
      <c r="J313" s="185"/>
      <c r="K313" s="185"/>
      <c r="L313" s="185" t="s">
        <v>2112</v>
      </c>
      <c r="M313" s="185"/>
      <c r="N313" s="185"/>
      <c r="O313" s="185"/>
      <c r="P313" s="185"/>
      <c r="R313" s="185" t="s">
        <v>2178</v>
      </c>
      <c r="S313" s="185"/>
      <c r="T313" s="185"/>
      <c r="U313" s="158">
        <v>61.96</v>
      </c>
    </row>
    <row r="314" spans="2:21" x14ac:dyDescent="0.25">
      <c r="B314" s="184" t="s">
        <v>2000</v>
      </c>
      <c r="C314" s="184"/>
      <c r="D314" s="184"/>
      <c r="E314" s="184"/>
      <c r="F314" s="184"/>
      <c r="G314" s="184"/>
      <c r="H314" s="184"/>
      <c r="I314" s="185" t="s">
        <v>2100</v>
      </c>
      <c r="J314" s="185"/>
      <c r="K314" s="185"/>
      <c r="L314" s="185" t="s">
        <v>2112</v>
      </c>
      <c r="M314" s="185"/>
      <c r="N314" s="185"/>
      <c r="O314" s="185"/>
      <c r="P314" s="185"/>
      <c r="R314" s="185" t="s">
        <v>2178</v>
      </c>
      <c r="S314" s="185"/>
      <c r="T314" s="185"/>
      <c r="U314" s="158">
        <v>50.22</v>
      </c>
    </row>
    <row r="315" spans="2:21" x14ac:dyDescent="0.25">
      <c r="B315" s="184" t="s">
        <v>2000</v>
      </c>
      <c r="C315" s="184"/>
      <c r="D315" s="184"/>
      <c r="E315" s="184"/>
      <c r="F315" s="184"/>
      <c r="G315" s="184"/>
      <c r="H315" s="184"/>
      <c r="I315" s="185" t="s">
        <v>2110</v>
      </c>
      <c r="J315" s="185"/>
      <c r="K315" s="185"/>
      <c r="L315" s="185" t="s">
        <v>2106</v>
      </c>
      <c r="M315" s="185"/>
      <c r="N315" s="185"/>
      <c r="O315" s="185"/>
      <c r="P315" s="185"/>
      <c r="R315" s="185" t="s">
        <v>2211</v>
      </c>
      <c r="S315" s="185"/>
      <c r="T315" s="185"/>
      <c r="U315" s="158">
        <v>20</v>
      </c>
    </row>
    <row r="316" spans="2:21" x14ac:dyDescent="0.25">
      <c r="B316" s="184" t="s">
        <v>2000</v>
      </c>
      <c r="C316" s="184"/>
      <c r="D316" s="184"/>
      <c r="E316" s="184"/>
      <c r="F316" s="184"/>
      <c r="G316" s="184"/>
      <c r="H316" s="184"/>
      <c r="I316" s="185" t="s">
        <v>2212</v>
      </c>
      <c r="J316" s="185"/>
      <c r="K316" s="185"/>
      <c r="L316" s="185" t="s">
        <v>2135</v>
      </c>
      <c r="M316" s="185"/>
      <c r="N316" s="185"/>
      <c r="O316" s="185"/>
      <c r="P316" s="185"/>
      <c r="R316" s="185" t="s">
        <v>2213</v>
      </c>
      <c r="S316" s="185"/>
      <c r="T316" s="185"/>
      <c r="U316" s="158">
        <v>153.05000000000001</v>
      </c>
    </row>
    <row r="317" spans="2:21" x14ac:dyDescent="0.25">
      <c r="B317" s="184" t="s">
        <v>2000</v>
      </c>
      <c r="C317" s="184"/>
      <c r="D317" s="184"/>
      <c r="E317" s="184"/>
      <c r="F317" s="184"/>
      <c r="G317" s="184"/>
      <c r="H317" s="184"/>
      <c r="I317" s="185" t="s">
        <v>2134</v>
      </c>
      <c r="J317" s="185"/>
      <c r="K317" s="185"/>
      <c r="L317" s="185" t="s">
        <v>2135</v>
      </c>
      <c r="M317" s="185"/>
      <c r="N317" s="185"/>
      <c r="O317" s="185"/>
      <c r="P317" s="185"/>
      <c r="R317" s="185" t="s">
        <v>2214</v>
      </c>
      <c r="S317" s="185"/>
      <c r="T317" s="185"/>
      <c r="U317" s="158">
        <v>46.97</v>
      </c>
    </row>
    <row r="318" spans="2:21" x14ac:dyDescent="0.25">
      <c r="B318" s="184" t="s">
        <v>2000</v>
      </c>
      <c r="C318" s="184"/>
      <c r="D318" s="184"/>
      <c r="E318" s="184"/>
      <c r="F318" s="184"/>
      <c r="G318" s="184"/>
      <c r="H318" s="184"/>
      <c r="I318" s="185" t="s">
        <v>2134</v>
      </c>
      <c r="J318" s="185"/>
      <c r="K318" s="185"/>
      <c r="L318" s="185" t="s">
        <v>2135</v>
      </c>
      <c r="M318" s="185"/>
      <c r="N318" s="185"/>
      <c r="O318" s="185"/>
      <c r="P318" s="185"/>
      <c r="R318" s="185" t="s">
        <v>2215</v>
      </c>
      <c r="S318" s="185"/>
      <c r="T318" s="185"/>
      <c r="U318" s="158">
        <v>-79.959999999999994</v>
      </c>
    </row>
    <row r="319" spans="2:21" x14ac:dyDescent="0.25">
      <c r="B319" s="184" t="s">
        <v>1966</v>
      </c>
      <c r="C319" s="184"/>
      <c r="D319" s="184"/>
      <c r="E319" s="184"/>
      <c r="F319" s="184"/>
      <c r="G319" s="184"/>
      <c r="H319" s="184"/>
      <c r="I319" s="185" t="s">
        <v>1941</v>
      </c>
      <c r="J319" s="185"/>
      <c r="K319" s="185"/>
      <c r="L319" s="185" t="s">
        <v>2112</v>
      </c>
      <c r="M319" s="185"/>
      <c r="N319" s="185"/>
      <c r="O319" s="185"/>
      <c r="P319" s="185"/>
      <c r="R319" s="185" t="s">
        <v>2122</v>
      </c>
      <c r="S319" s="185"/>
      <c r="T319" s="185"/>
      <c r="U319" s="158">
        <v>194.2</v>
      </c>
    </row>
    <row r="320" spans="2:21" x14ac:dyDescent="0.25">
      <c r="B320" s="184" t="s">
        <v>1966</v>
      </c>
      <c r="C320" s="184"/>
      <c r="D320" s="184"/>
      <c r="E320" s="184"/>
      <c r="F320" s="184"/>
      <c r="G320" s="184"/>
      <c r="H320" s="184"/>
      <c r="I320" s="185" t="s">
        <v>2216</v>
      </c>
      <c r="J320" s="185"/>
      <c r="K320" s="185"/>
      <c r="L320" s="185" t="s">
        <v>2101</v>
      </c>
      <c r="M320" s="185"/>
      <c r="N320" s="185"/>
      <c r="O320" s="185"/>
      <c r="P320" s="185"/>
      <c r="R320" s="185" t="s">
        <v>2217</v>
      </c>
      <c r="S320" s="185"/>
      <c r="T320" s="185"/>
      <c r="U320" s="158">
        <v>9.9700000000000006</v>
      </c>
    </row>
    <row r="321" spans="1:22" x14ac:dyDescent="0.25">
      <c r="B321" s="184" t="s">
        <v>1966</v>
      </c>
      <c r="C321" s="184"/>
      <c r="D321" s="184"/>
      <c r="E321" s="184"/>
      <c r="F321" s="184"/>
      <c r="G321" s="184"/>
      <c r="H321" s="184"/>
      <c r="I321" s="185" t="s">
        <v>2218</v>
      </c>
      <c r="J321" s="185"/>
      <c r="K321" s="185"/>
      <c r="L321" s="185" t="s">
        <v>2219</v>
      </c>
      <c r="M321" s="185"/>
      <c r="N321" s="185"/>
      <c r="O321" s="185"/>
      <c r="P321" s="185"/>
      <c r="R321" s="185" t="s">
        <v>2220</v>
      </c>
      <c r="S321" s="185"/>
      <c r="T321" s="185"/>
      <c r="U321" s="158">
        <v>177</v>
      </c>
    </row>
    <row r="322" spans="1:22" x14ac:dyDescent="0.25">
      <c r="B322" s="184" t="s">
        <v>1966</v>
      </c>
      <c r="C322" s="184"/>
      <c r="D322" s="184"/>
      <c r="E322" s="184"/>
      <c r="F322" s="184"/>
      <c r="G322" s="184"/>
      <c r="H322" s="184"/>
      <c r="I322" s="185" t="s">
        <v>2221</v>
      </c>
      <c r="J322" s="185"/>
      <c r="K322" s="185"/>
      <c r="L322" s="185" t="s">
        <v>2112</v>
      </c>
      <c r="M322" s="185"/>
      <c r="N322" s="185"/>
      <c r="O322" s="185"/>
      <c r="P322" s="185"/>
      <c r="R322" s="185" t="s">
        <v>2127</v>
      </c>
      <c r="S322" s="185"/>
      <c r="T322" s="185"/>
      <c r="U322" s="158">
        <v>1916.9</v>
      </c>
    </row>
    <row r="323" spans="1:22" x14ac:dyDescent="0.25">
      <c r="B323" s="184" t="s">
        <v>1966</v>
      </c>
      <c r="C323" s="184"/>
      <c r="D323" s="184"/>
      <c r="E323" s="184"/>
      <c r="F323" s="184"/>
      <c r="G323" s="184"/>
      <c r="H323" s="184"/>
      <c r="I323" s="185" t="s">
        <v>2134</v>
      </c>
      <c r="J323" s="185"/>
      <c r="K323" s="185"/>
      <c r="L323" s="185" t="s">
        <v>2135</v>
      </c>
      <c r="M323" s="185"/>
      <c r="N323" s="185"/>
      <c r="O323" s="185"/>
      <c r="P323" s="185"/>
      <c r="R323" s="185" t="s">
        <v>2222</v>
      </c>
      <c r="S323" s="185"/>
      <c r="T323" s="185"/>
      <c r="U323" s="158">
        <v>-44</v>
      </c>
    </row>
    <row r="324" spans="1:22" x14ac:dyDescent="0.25">
      <c r="B324" s="184" t="s">
        <v>1966</v>
      </c>
      <c r="C324" s="184"/>
      <c r="D324" s="184"/>
      <c r="E324" s="184"/>
      <c r="F324" s="184"/>
      <c r="G324" s="184"/>
      <c r="H324" s="184"/>
      <c r="I324" s="185" t="s">
        <v>2134</v>
      </c>
      <c r="J324" s="185"/>
      <c r="K324" s="185"/>
      <c r="L324" s="185" t="s">
        <v>2101</v>
      </c>
      <c r="M324" s="185"/>
      <c r="N324" s="185"/>
      <c r="O324" s="185"/>
      <c r="P324" s="185"/>
      <c r="R324" s="185" t="s">
        <v>2104</v>
      </c>
      <c r="S324" s="185"/>
      <c r="T324" s="185"/>
      <c r="U324" s="158">
        <v>51.48</v>
      </c>
    </row>
    <row r="325" spans="1:22" ht="4.5" customHeight="1" x14ac:dyDescent="0.25"/>
    <row r="326" spans="1:22" ht="11.25" customHeight="1" x14ac:dyDescent="0.25"/>
    <row r="327" spans="1:22" ht="13.5" customHeight="1" x14ac:dyDescent="0.25">
      <c r="A327" s="182" t="s">
        <v>1985</v>
      </c>
      <c r="B327" s="182"/>
      <c r="C327" s="182"/>
      <c r="D327" s="182"/>
      <c r="E327" s="182"/>
      <c r="F327" s="182"/>
      <c r="G327" s="182"/>
      <c r="H327" s="182"/>
      <c r="I327" s="182"/>
      <c r="J327" s="182"/>
      <c r="K327" s="182"/>
      <c r="L327" s="182"/>
      <c r="M327" s="182"/>
      <c r="P327" s="183" t="s">
        <v>2223</v>
      </c>
      <c r="Q327" s="183"/>
      <c r="R327" s="183"/>
      <c r="S327" s="183"/>
      <c r="T327" s="183"/>
      <c r="U327" s="183"/>
      <c r="V327" s="183"/>
    </row>
    <row r="328" spans="1:22" ht="20.25" customHeight="1" x14ac:dyDescent="0.25">
      <c r="A328" s="187" t="s">
        <v>1987</v>
      </c>
      <c r="B328" s="187"/>
      <c r="C328" s="187"/>
      <c r="D328" s="187"/>
      <c r="E328" s="187"/>
      <c r="F328" s="187"/>
      <c r="G328" s="187"/>
      <c r="H328" s="187"/>
      <c r="I328" s="187"/>
      <c r="J328" s="187"/>
      <c r="K328" s="187"/>
      <c r="L328" s="187"/>
      <c r="M328" s="187"/>
      <c r="N328" s="187"/>
      <c r="O328" s="187"/>
      <c r="P328" s="187"/>
      <c r="Q328" s="187"/>
      <c r="R328" s="187"/>
      <c r="S328" s="187"/>
      <c r="T328" s="187"/>
      <c r="U328" s="187"/>
    </row>
    <row r="329" spans="1:22" ht="7.5" customHeight="1" x14ac:dyDescent="0.25"/>
    <row r="330" spans="1:22" x14ac:dyDescent="0.25">
      <c r="A330" s="186" t="s">
        <v>2099</v>
      </c>
      <c r="B330" s="186"/>
      <c r="C330" s="186"/>
      <c r="D330" s="186"/>
      <c r="E330" s="186"/>
      <c r="F330" s="186"/>
      <c r="G330" s="186"/>
      <c r="H330" s="186"/>
      <c r="I330" s="186"/>
      <c r="J330" s="186"/>
      <c r="K330" s="186"/>
      <c r="L330" s="186"/>
    </row>
    <row r="331" spans="1:22" ht="6" customHeight="1" x14ac:dyDescent="0.25"/>
    <row r="332" spans="1:22" x14ac:dyDescent="0.25">
      <c r="B332" s="184" t="s">
        <v>1966</v>
      </c>
      <c r="C332" s="184"/>
      <c r="D332" s="184"/>
      <c r="E332" s="184"/>
      <c r="F332" s="184"/>
      <c r="G332" s="184"/>
      <c r="H332" s="184"/>
      <c r="I332" s="185" t="s">
        <v>2224</v>
      </c>
      <c r="J332" s="185"/>
      <c r="K332" s="185"/>
      <c r="L332" s="185" t="s">
        <v>2225</v>
      </c>
      <c r="M332" s="185"/>
      <c r="N332" s="185"/>
      <c r="O332" s="185"/>
      <c r="P332" s="185"/>
      <c r="R332" s="185" t="s">
        <v>2226</v>
      </c>
      <c r="S332" s="185"/>
      <c r="T332" s="185"/>
      <c r="U332" s="158">
        <v>346.81</v>
      </c>
    </row>
    <row r="333" spans="1:22" x14ac:dyDescent="0.25">
      <c r="B333" s="184" t="s">
        <v>1924</v>
      </c>
      <c r="C333" s="184"/>
      <c r="D333" s="184"/>
      <c r="E333" s="184"/>
      <c r="F333" s="184"/>
      <c r="G333" s="184"/>
      <c r="H333" s="184"/>
      <c r="I333" s="185" t="s">
        <v>2100</v>
      </c>
      <c r="J333" s="185"/>
      <c r="K333" s="185"/>
      <c r="L333" s="185" t="s">
        <v>2101</v>
      </c>
      <c r="M333" s="185"/>
      <c r="N333" s="185"/>
      <c r="O333" s="185"/>
      <c r="P333" s="185"/>
      <c r="R333" s="185" t="s">
        <v>2104</v>
      </c>
      <c r="S333" s="185"/>
      <c r="T333" s="185"/>
      <c r="U333" s="158">
        <v>89.23</v>
      </c>
    </row>
    <row r="334" spans="1:22" x14ac:dyDescent="0.25">
      <c r="B334" s="184" t="s">
        <v>1924</v>
      </c>
      <c r="C334" s="184"/>
      <c r="D334" s="184"/>
      <c r="E334" s="184"/>
      <c r="F334" s="184"/>
      <c r="G334" s="184"/>
      <c r="H334" s="184"/>
      <c r="I334" s="185" t="s">
        <v>2174</v>
      </c>
      <c r="J334" s="185"/>
      <c r="K334" s="185"/>
      <c r="L334" s="185" t="s">
        <v>2101</v>
      </c>
      <c r="M334" s="185"/>
      <c r="N334" s="185"/>
      <c r="O334" s="185"/>
      <c r="P334" s="185"/>
      <c r="R334" s="185" t="s">
        <v>2104</v>
      </c>
      <c r="S334" s="185"/>
      <c r="T334" s="185"/>
      <c r="U334" s="158">
        <v>482.19</v>
      </c>
    </row>
    <row r="335" spans="1:22" x14ac:dyDescent="0.25">
      <c r="B335" s="184" t="s">
        <v>1924</v>
      </c>
      <c r="C335" s="184"/>
      <c r="D335" s="184"/>
      <c r="E335" s="184"/>
      <c r="F335" s="184"/>
      <c r="G335" s="184"/>
      <c r="H335" s="184"/>
      <c r="I335" s="185" t="s">
        <v>2110</v>
      </c>
      <c r="J335" s="185"/>
      <c r="K335" s="185"/>
      <c r="L335" s="185" t="s">
        <v>2106</v>
      </c>
      <c r="M335" s="185"/>
      <c r="N335" s="185"/>
      <c r="O335" s="185"/>
      <c r="P335" s="185"/>
      <c r="R335" s="185" t="s">
        <v>2227</v>
      </c>
      <c r="S335" s="185"/>
      <c r="T335" s="185"/>
      <c r="U335" s="158">
        <v>21.85</v>
      </c>
    </row>
    <row r="336" spans="1:22" x14ac:dyDescent="0.25">
      <c r="B336" s="184" t="s">
        <v>1924</v>
      </c>
      <c r="C336" s="184"/>
      <c r="D336" s="184"/>
      <c r="E336" s="184"/>
      <c r="F336" s="184"/>
      <c r="G336" s="184"/>
      <c r="H336" s="184"/>
      <c r="I336" s="185" t="s">
        <v>2228</v>
      </c>
      <c r="J336" s="185"/>
      <c r="K336" s="185"/>
      <c r="L336" s="185" t="s">
        <v>2101</v>
      </c>
      <c r="M336" s="185"/>
      <c r="N336" s="185"/>
      <c r="O336" s="185"/>
      <c r="P336" s="185"/>
      <c r="R336" s="185" t="s">
        <v>2104</v>
      </c>
      <c r="S336" s="185"/>
      <c r="T336" s="185"/>
      <c r="U336" s="158">
        <v>55.92</v>
      </c>
    </row>
    <row r="337" spans="2:21" x14ac:dyDescent="0.25">
      <c r="B337" s="184" t="s">
        <v>1924</v>
      </c>
      <c r="C337" s="184"/>
      <c r="D337" s="184"/>
      <c r="E337" s="184"/>
      <c r="F337" s="184"/>
      <c r="G337" s="184"/>
      <c r="H337" s="184"/>
      <c r="I337" s="185" t="s">
        <v>2212</v>
      </c>
      <c r="J337" s="185"/>
      <c r="K337" s="185"/>
      <c r="L337" s="185" t="s">
        <v>2135</v>
      </c>
      <c r="M337" s="185"/>
      <c r="N337" s="185"/>
      <c r="O337" s="185"/>
      <c r="P337" s="185"/>
      <c r="R337" s="185" t="s">
        <v>2229</v>
      </c>
      <c r="S337" s="185"/>
      <c r="T337" s="185"/>
      <c r="U337" s="158">
        <v>20.34</v>
      </c>
    </row>
    <row r="338" spans="2:21" x14ac:dyDescent="0.25">
      <c r="B338" s="184" t="s">
        <v>1924</v>
      </c>
      <c r="C338" s="184"/>
      <c r="D338" s="184"/>
      <c r="E338" s="184"/>
      <c r="F338" s="184"/>
      <c r="G338" s="184"/>
      <c r="H338" s="184"/>
      <c r="I338" s="185" t="s">
        <v>2155</v>
      </c>
      <c r="J338" s="185"/>
      <c r="K338" s="185"/>
      <c r="L338" s="185" t="s">
        <v>2135</v>
      </c>
      <c r="M338" s="185"/>
      <c r="N338" s="185"/>
      <c r="O338" s="185"/>
      <c r="P338" s="185"/>
      <c r="R338" s="185" t="s">
        <v>2230</v>
      </c>
      <c r="S338" s="185"/>
      <c r="T338" s="185"/>
      <c r="U338" s="158">
        <v>132.13</v>
      </c>
    </row>
    <row r="339" spans="2:21" x14ac:dyDescent="0.25">
      <c r="B339" s="184" t="s">
        <v>1924</v>
      </c>
      <c r="C339" s="184"/>
      <c r="D339" s="184"/>
      <c r="E339" s="184"/>
      <c r="F339" s="184"/>
      <c r="G339" s="184"/>
      <c r="H339" s="184"/>
      <c r="I339" s="185" t="s">
        <v>2177</v>
      </c>
      <c r="J339" s="185"/>
      <c r="K339" s="185"/>
      <c r="L339" s="185" t="s">
        <v>2106</v>
      </c>
      <c r="M339" s="185"/>
      <c r="N339" s="185"/>
      <c r="O339" s="185"/>
      <c r="P339" s="185"/>
      <c r="R339" s="185" t="s">
        <v>2231</v>
      </c>
      <c r="S339" s="185"/>
      <c r="T339" s="185"/>
      <c r="U339" s="158">
        <v>78.14</v>
      </c>
    </row>
    <row r="340" spans="2:21" x14ac:dyDescent="0.25">
      <c r="B340" s="184" t="s">
        <v>1924</v>
      </c>
      <c r="C340" s="184"/>
      <c r="D340" s="184"/>
      <c r="E340" s="184"/>
      <c r="F340" s="184"/>
      <c r="G340" s="184"/>
      <c r="H340" s="184"/>
      <c r="I340" s="185" t="s">
        <v>2232</v>
      </c>
      <c r="J340" s="185"/>
      <c r="K340" s="185"/>
      <c r="L340" s="185" t="s">
        <v>2112</v>
      </c>
      <c r="M340" s="185"/>
      <c r="N340" s="185"/>
      <c r="O340" s="185"/>
      <c r="P340" s="185"/>
      <c r="R340" s="185" t="s">
        <v>2122</v>
      </c>
      <c r="S340" s="185"/>
      <c r="T340" s="185"/>
      <c r="U340" s="158">
        <v>80.38</v>
      </c>
    </row>
    <row r="341" spans="2:21" x14ac:dyDescent="0.25">
      <c r="B341" s="184" t="s">
        <v>1973</v>
      </c>
      <c r="C341" s="184"/>
      <c r="D341" s="184"/>
      <c r="E341" s="184"/>
      <c r="F341" s="184"/>
      <c r="G341" s="184"/>
      <c r="H341" s="184"/>
      <c r="I341" s="185" t="s">
        <v>2100</v>
      </c>
      <c r="J341" s="185"/>
      <c r="K341" s="185"/>
      <c r="L341" s="185" t="s">
        <v>2101</v>
      </c>
      <c r="M341" s="185"/>
      <c r="N341" s="185"/>
      <c r="O341" s="185"/>
      <c r="P341" s="185"/>
      <c r="R341" s="185" t="s">
        <v>2104</v>
      </c>
      <c r="S341" s="185"/>
      <c r="T341" s="185"/>
      <c r="U341" s="158">
        <v>-89.23</v>
      </c>
    </row>
    <row r="342" spans="2:21" x14ac:dyDescent="0.25">
      <c r="B342" s="184" t="s">
        <v>1973</v>
      </c>
      <c r="C342" s="184"/>
      <c r="D342" s="184"/>
      <c r="E342" s="184"/>
      <c r="F342" s="184"/>
      <c r="G342" s="184"/>
      <c r="H342" s="184"/>
      <c r="I342" s="185" t="s">
        <v>2100</v>
      </c>
      <c r="J342" s="185"/>
      <c r="K342" s="185"/>
      <c r="L342" s="185" t="s">
        <v>2112</v>
      </c>
      <c r="M342" s="185"/>
      <c r="N342" s="185"/>
      <c r="O342" s="185"/>
      <c r="P342" s="185"/>
      <c r="R342" s="185" t="s">
        <v>2127</v>
      </c>
      <c r="S342" s="185"/>
      <c r="T342" s="185"/>
      <c r="U342" s="158">
        <v>277.93</v>
      </c>
    </row>
    <row r="343" spans="2:21" x14ac:dyDescent="0.25">
      <c r="B343" s="184" t="s">
        <v>1973</v>
      </c>
      <c r="C343" s="184"/>
      <c r="D343" s="184"/>
      <c r="E343" s="184"/>
      <c r="F343" s="184"/>
      <c r="G343" s="184"/>
      <c r="H343" s="184"/>
      <c r="I343" s="185" t="s">
        <v>2154</v>
      </c>
      <c r="J343" s="185"/>
      <c r="K343" s="185"/>
      <c r="L343" s="185" t="s">
        <v>2101</v>
      </c>
      <c r="M343" s="185"/>
      <c r="N343" s="185"/>
      <c r="O343" s="185"/>
      <c r="P343" s="185"/>
      <c r="R343" s="185" t="s">
        <v>2104</v>
      </c>
      <c r="S343" s="185"/>
      <c r="T343" s="185"/>
      <c r="U343" s="158">
        <v>89.97</v>
      </c>
    </row>
    <row r="344" spans="2:21" x14ac:dyDescent="0.25">
      <c r="B344" s="184" t="s">
        <v>1973</v>
      </c>
      <c r="C344" s="184"/>
      <c r="D344" s="184"/>
      <c r="E344" s="184"/>
      <c r="F344" s="184"/>
      <c r="G344" s="184"/>
      <c r="H344" s="184"/>
      <c r="I344" s="185" t="s">
        <v>2154</v>
      </c>
      <c r="J344" s="185"/>
      <c r="K344" s="185"/>
      <c r="L344" s="185" t="s">
        <v>2101</v>
      </c>
      <c r="M344" s="185"/>
      <c r="N344" s="185"/>
      <c r="O344" s="185"/>
      <c r="P344" s="185"/>
      <c r="R344" s="185" t="s">
        <v>2104</v>
      </c>
      <c r="S344" s="185"/>
      <c r="T344" s="185"/>
      <c r="U344" s="158">
        <v>14.94</v>
      </c>
    </row>
    <row r="345" spans="2:21" x14ac:dyDescent="0.25">
      <c r="B345" s="184" t="s">
        <v>1973</v>
      </c>
      <c r="C345" s="184"/>
      <c r="D345" s="184"/>
      <c r="E345" s="184"/>
      <c r="F345" s="184"/>
      <c r="G345" s="184"/>
      <c r="H345" s="184"/>
      <c r="I345" s="185" t="s">
        <v>2155</v>
      </c>
      <c r="J345" s="185"/>
      <c r="K345" s="185"/>
      <c r="L345" s="185" t="s">
        <v>2135</v>
      </c>
      <c r="M345" s="185"/>
      <c r="N345" s="185"/>
      <c r="O345" s="185"/>
      <c r="P345" s="185"/>
      <c r="R345" s="185" t="s">
        <v>2233</v>
      </c>
      <c r="S345" s="185"/>
      <c r="T345" s="185"/>
      <c r="U345" s="158">
        <v>38.729999999999997</v>
      </c>
    </row>
    <row r="346" spans="2:21" x14ac:dyDescent="0.25">
      <c r="B346" s="184" t="s">
        <v>1973</v>
      </c>
      <c r="C346" s="184"/>
      <c r="D346" s="184"/>
      <c r="E346" s="184"/>
      <c r="F346" s="184"/>
      <c r="G346" s="184"/>
      <c r="H346" s="184"/>
      <c r="I346" s="185" t="s">
        <v>2159</v>
      </c>
      <c r="J346" s="185"/>
      <c r="K346" s="185"/>
      <c r="L346" s="185" t="s">
        <v>2112</v>
      </c>
      <c r="M346" s="185"/>
      <c r="N346" s="185"/>
      <c r="O346" s="185"/>
      <c r="P346" s="185"/>
      <c r="R346" s="185" t="s">
        <v>2127</v>
      </c>
      <c r="S346" s="185"/>
      <c r="T346" s="185"/>
      <c r="U346" s="158">
        <v>1916.9</v>
      </c>
    </row>
    <row r="347" spans="2:21" x14ac:dyDescent="0.25">
      <c r="B347" s="184" t="s">
        <v>1973</v>
      </c>
      <c r="C347" s="184"/>
      <c r="D347" s="184"/>
      <c r="E347" s="184"/>
      <c r="F347" s="184"/>
      <c r="G347" s="184"/>
      <c r="H347" s="184"/>
      <c r="I347" s="185" t="s">
        <v>2169</v>
      </c>
      <c r="J347" s="185"/>
      <c r="K347" s="185"/>
      <c r="L347" s="185" t="s">
        <v>2101</v>
      </c>
      <c r="M347" s="185"/>
      <c r="N347" s="185"/>
      <c r="O347" s="185"/>
      <c r="P347" s="185"/>
      <c r="R347" s="185" t="s">
        <v>2104</v>
      </c>
      <c r="S347" s="185"/>
      <c r="T347" s="185"/>
      <c r="U347" s="158">
        <v>67.040000000000006</v>
      </c>
    </row>
    <row r="348" spans="2:21" x14ac:dyDescent="0.25">
      <c r="B348" s="184" t="s">
        <v>1973</v>
      </c>
      <c r="C348" s="184"/>
      <c r="D348" s="184"/>
      <c r="E348" s="184"/>
      <c r="F348" s="184"/>
      <c r="G348" s="184"/>
      <c r="H348" s="184"/>
      <c r="I348" s="185" t="s">
        <v>2134</v>
      </c>
      <c r="J348" s="185"/>
      <c r="K348" s="185"/>
      <c r="L348" s="185" t="s">
        <v>2135</v>
      </c>
      <c r="M348" s="185"/>
      <c r="N348" s="185"/>
      <c r="O348" s="185"/>
      <c r="P348" s="185"/>
      <c r="R348" s="185" t="s">
        <v>2234</v>
      </c>
      <c r="S348" s="185"/>
      <c r="T348" s="185"/>
      <c r="U348" s="158">
        <v>-235.64</v>
      </c>
    </row>
    <row r="349" spans="2:21" x14ac:dyDescent="0.25">
      <c r="B349" s="184" t="s">
        <v>1973</v>
      </c>
      <c r="C349" s="184"/>
      <c r="D349" s="184"/>
      <c r="E349" s="184"/>
      <c r="F349" s="184"/>
      <c r="G349" s="184"/>
      <c r="H349" s="184"/>
      <c r="I349" s="185" t="s">
        <v>2134</v>
      </c>
      <c r="J349" s="185"/>
      <c r="K349" s="185"/>
      <c r="L349" s="185" t="s">
        <v>2101</v>
      </c>
      <c r="M349" s="185"/>
      <c r="N349" s="185"/>
      <c r="O349" s="185"/>
      <c r="P349" s="185"/>
      <c r="R349" s="185" t="s">
        <v>2235</v>
      </c>
      <c r="S349" s="185"/>
      <c r="T349" s="185"/>
      <c r="U349" s="158">
        <v>428.76</v>
      </c>
    </row>
    <row r="350" spans="2:21" x14ac:dyDescent="0.25">
      <c r="B350" s="184" t="s">
        <v>2023</v>
      </c>
      <c r="C350" s="184"/>
      <c r="D350" s="184"/>
      <c r="E350" s="184"/>
      <c r="F350" s="184"/>
      <c r="G350" s="184"/>
      <c r="H350" s="184"/>
      <c r="I350" s="185" t="s">
        <v>2218</v>
      </c>
      <c r="J350" s="185"/>
      <c r="K350" s="185"/>
      <c r="L350" s="185" t="s">
        <v>2219</v>
      </c>
      <c r="M350" s="185"/>
      <c r="N350" s="185"/>
      <c r="O350" s="185"/>
      <c r="P350" s="185"/>
      <c r="R350" s="185" t="s">
        <v>2236</v>
      </c>
      <c r="S350" s="185"/>
      <c r="T350" s="185"/>
      <c r="U350" s="158">
        <v>156</v>
      </c>
    </row>
    <row r="351" spans="2:21" x14ac:dyDescent="0.25">
      <c r="B351" s="184" t="s">
        <v>2023</v>
      </c>
      <c r="C351" s="184"/>
      <c r="D351" s="184"/>
      <c r="E351" s="184"/>
      <c r="F351" s="184"/>
      <c r="G351" s="184"/>
      <c r="H351" s="184"/>
      <c r="I351" s="185" t="s">
        <v>2169</v>
      </c>
      <c r="J351" s="185"/>
      <c r="K351" s="185"/>
      <c r="L351" s="185" t="s">
        <v>2101</v>
      </c>
      <c r="M351" s="185"/>
      <c r="N351" s="185"/>
      <c r="O351" s="185"/>
      <c r="P351" s="185"/>
      <c r="R351" s="185" t="s">
        <v>2104</v>
      </c>
      <c r="S351" s="185"/>
      <c r="T351" s="185"/>
      <c r="U351" s="158">
        <v>618.84</v>
      </c>
    </row>
    <row r="352" spans="2:21" x14ac:dyDescent="0.25">
      <c r="B352" s="184" t="s">
        <v>2023</v>
      </c>
      <c r="C352" s="184"/>
      <c r="D352" s="184"/>
      <c r="E352" s="184"/>
      <c r="F352" s="184"/>
      <c r="G352" s="184"/>
      <c r="H352" s="184"/>
      <c r="I352" s="185" t="s">
        <v>2218</v>
      </c>
      <c r="J352" s="185"/>
      <c r="K352" s="185"/>
      <c r="L352" s="185" t="s">
        <v>2219</v>
      </c>
      <c r="M352" s="185"/>
      <c r="N352" s="185"/>
      <c r="O352" s="185"/>
      <c r="P352" s="185"/>
      <c r="R352" s="185" t="s">
        <v>2237</v>
      </c>
      <c r="S352" s="185"/>
      <c r="T352" s="185"/>
      <c r="U352" s="158">
        <v>105</v>
      </c>
    </row>
    <row r="353" spans="1:21" ht="6" customHeight="1" x14ac:dyDescent="0.25"/>
    <row r="354" spans="1:21" x14ac:dyDescent="0.25">
      <c r="D354" s="157" t="s">
        <v>2</v>
      </c>
      <c r="F354" s="157" t="s">
        <v>2</v>
      </c>
      <c r="H354" s="157" t="s">
        <v>2</v>
      </c>
      <c r="O354" s="178" t="s">
        <v>2099</v>
      </c>
      <c r="P354" s="178"/>
      <c r="Q354" s="178"/>
      <c r="R354" s="178"/>
      <c r="S354" s="178"/>
      <c r="U354" s="159">
        <v>24005.58</v>
      </c>
    </row>
    <row r="355" spans="1:21" x14ac:dyDescent="0.25">
      <c r="A355" s="186" t="s">
        <v>2238</v>
      </c>
      <c r="B355" s="186"/>
      <c r="C355" s="186"/>
      <c r="D355" s="186"/>
      <c r="E355" s="186"/>
      <c r="F355" s="186"/>
      <c r="G355" s="186"/>
      <c r="H355" s="186"/>
      <c r="I355" s="186"/>
      <c r="J355" s="186"/>
      <c r="K355" s="186"/>
      <c r="L355" s="186"/>
    </row>
    <row r="356" spans="1:21" ht="6" customHeight="1" x14ac:dyDescent="0.25"/>
    <row r="357" spans="1:21" x14ac:dyDescent="0.25">
      <c r="B357" s="184" t="s">
        <v>2034</v>
      </c>
      <c r="C357" s="184"/>
      <c r="D357" s="184"/>
      <c r="E357" s="184"/>
      <c r="F357" s="184"/>
      <c r="G357" s="184"/>
      <c r="H357" s="184"/>
      <c r="I357" s="185" t="s">
        <v>2239</v>
      </c>
      <c r="J357" s="185"/>
      <c r="K357" s="185"/>
      <c r="L357" s="185" t="s">
        <v>2112</v>
      </c>
      <c r="M357" s="185"/>
      <c r="N357" s="185"/>
      <c r="O357" s="185"/>
      <c r="P357" s="185"/>
      <c r="R357" s="185" t="s">
        <v>2240</v>
      </c>
      <c r="S357" s="185"/>
      <c r="T357" s="185"/>
      <c r="U357" s="158">
        <v>97.3</v>
      </c>
    </row>
    <row r="358" spans="1:21" x14ac:dyDescent="0.25">
      <c r="B358" s="184" t="s">
        <v>1933</v>
      </c>
      <c r="C358" s="184"/>
      <c r="D358" s="184"/>
      <c r="E358" s="184"/>
      <c r="F358" s="184"/>
      <c r="G358" s="184"/>
      <c r="H358" s="184"/>
      <c r="I358" s="185" t="s">
        <v>2241</v>
      </c>
      <c r="J358" s="185"/>
      <c r="K358" s="185"/>
      <c r="L358" s="185" t="s">
        <v>2112</v>
      </c>
      <c r="M358" s="185"/>
      <c r="N358" s="185"/>
      <c r="O358" s="185"/>
      <c r="P358" s="185"/>
      <c r="R358" s="185" t="s">
        <v>2242</v>
      </c>
      <c r="S358" s="185"/>
      <c r="T358" s="185"/>
      <c r="U358" s="158">
        <v>12.22</v>
      </c>
    </row>
    <row r="359" spans="1:21" x14ac:dyDescent="0.25">
      <c r="B359" s="184" t="s">
        <v>1933</v>
      </c>
      <c r="C359" s="184"/>
      <c r="D359" s="184"/>
      <c r="E359" s="184"/>
      <c r="F359" s="184"/>
      <c r="G359" s="184"/>
      <c r="H359" s="184"/>
      <c r="I359" s="185" t="s">
        <v>2239</v>
      </c>
      <c r="J359" s="185"/>
      <c r="K359" s="185"/>
      <c r="L359" s="185" t="s">
        <v>2112</v>
      </c>
      <c r="M359" s="185"/>
      <c r="N359" s="185"/>
      <c r="O359" s="185"/>
      <c r="P359" s="185"/>
      <c r="R359" s="185" t="s">
        <v>2240</v>
      </c>
      <c r="S359" s="185"/>
      <c r="T359" s="185"/>
      <c r="U359" s="158">
        <v>23.37</v>
      </c>
    </row>
    <row r="360" spans="1:21" x14ac:dyDescent="0.25">
      <c r="B360" s="184" t="s">
        <v>2040</v>
      </c>
      <c r="C360" s="184"/>
      <c r="D360" s="184"/>
      <c r="E360" s="184"/>
      <c r="F360" s="184"/>
      <c r="G360" s="184"/>
      <c r="H360" s="184"/>
      <c r="I360" s="185" t="s">
        <v>2243</v>
      </c>
      <c r="J360" s="185"/>
      <c r="K360" s="185"/>
      <c r="L360" s="185" t="s">
        <v>2112</v>
      </c>
      <c r="M360" s="185"/>
      <c r="N360" s="185"/>
      <c r="O360" s="185"/>
      <c r="P360" s="185"/>
      <c r="R360" s="185" t="s">
        <v>2244</v>
      </c>
      <c r="S360" s="185"/>
      <c r="T360" s="185"/>
      <c r="U360" s="158">
        <v>361.5</v>
      </c>
    </row>
    <row r="361" spans="1:21" x14ac:dyDescent="0.25">
      <c r="B361" s="184" t="s">
        <v>2040</v>
      </c>
      <c r="C361" s="184"/>
      <c r="D361" s="184"/>
      <c r="E361" s="184"/>
      <c r="F361" s="184"/>
      <c r="G361" s="184"/>
      <c r="H361" s="184"/>
      <c r="I361" s="185" t="s">
        <v>2239</v>
      </c>
      <c r="J361" s="185"/>
      <c r="K361" s="185"/>
      <c r="L361" s="185" t="s">
        <v>2112</v>
      </c>
      <c r="M361" s="185"/>
      <c r="N361" s="185"/>
      <c r="O361" s="185"/>
      <c r="P361" s="185"/>
      <c r="R361" s="185" t="s">
        <v>2240</v>
      </c>
      <c r="S361" s="185"/>
      <c r="T361" s="185"/>
      <c r="U361" s="158">
        <v>26.88</v>
      </c>
    </row>
    <row r="362" spans="1:21" x14ac:dyDescent="0.25">
      <c r="B362" s="184" t="s">
        <v>1936</v>
      </c>
      <c r="C362" s="184"/>
      <c r="D362" s="184"/>
      <c r="E362" s="184"/>
      <c r="F362" s="184"/>
      <c r="G362" s="184"/>
      <c r="H362" s="184"/>
      <c r="I362" s="185" t="s">
        <v>2239</v>
      </c>
      <c r="J362" s="185"/>
      <c r="K362" s="185"/>
      <c r="L362" s="185" t="s">
        <v>2112</v>
      </c>
      <c r="M362" s="185"/>
      <c r="N362" s="185"/>
      <c r="O362" s="185"/>
      <c r="P362" s="185"/>
      <c r="R362" s="182" t="s">
        <v>2245</v>
      </c>
      <c r="S362" s="182"/>
      <c r="T362" s="182"/>
      <c r="U362" s="158">
        <v>20.46</v>
      </c>
    </row>
    <row r="363" spans="1:21" x14ac:dyDescent="0.25">
      <c r="R363" s="182"/>
      <c r="S363" s="182"/>
      <c r="T363" s="182"/>
    </row>
    <row r="364" spans="1:21" x14ac:dyDescent="0.25">
      <c r="B364" s="184" t="s">
        <v>1920</v>
      </c>
      <c r="C364" s="184"/>
      <c r="D364" s="184"/>
      <c r="E364" s="184"/>
      <c r="F364" s="184"/>
      <c r="G364" s="184"/>
      <c r="H364" s="184"/>
      <c r="I364" s="185" t="s">
        <v>2157</v>
      </c>
      <c r="J364" s="185"/>
      <c r="K364" s="185"/>
      <c r="L364" s="185" t="s">
        <v>2112</v>
      </c>
      <c r="M364" s="185"/>
      <c r="N364" s="185"/>
      <c r="O364" s="185"/>
      <c r="P364" s="185"/>
      <c r="R364" s="185" t="s">
        <v>2240</v>
      </c>
      <c r="S364" s="185"/>
      <c r="T364" s="185"/>
      <c r="U364" s="158">
        <v>44.32</v>
      </c>
    </row>
    <row r="365" spans="1:21" x14ac:dyDescent="0.25">
      <c r="B365" s="184" t="s">
        <v>1920</v>
      </c>
      <c r="C365" s="184"/>
      <c r="D365" s="184"/>
      <c r="E365" s="184"/>
      <c r="F365" s="184"/>
      <c r="G365" s="184"/>
      <c r="H365" s="184"/>
      <c r="I365" s="185" t="s">
        <v>2108</v>
      </c>
      <c r="J365" s="185"/>
      <c r="K365" s="185"/>
      <c r="L365" s="185" t="s">
        <v>2112</v>
      </c>
      <c r="M365" s="185"/>
      <c r="N365" s="185"/>
      <c r="O365" s="185"/>
      <c r="P365" s="185"/>
      <c r="R365" s="185" t="s">
        <v>2246</v>
      </c>
      <c r="S365" s="185"/>
      <c r="T365" s="185"/>
      <c r="U365" s="158">
        <v>316.08</v>
      </c>
    </row>
    <row r="366" spans="1:21" x14ac:dyDescent="0.25">
      <c r="B366" s="184" t="s">
        <v>1944</v>
      </c>
      <c r="C366" s="184"/>
      <c r="D366" s="184"/>
      <c r="E366" s="184"/>
      <c r="F366" s="184"/>
      <c r="G366" s="184"/>
      <c r="H366" s="184"/>
      <c r="I366" s="185" t="s">
        <v>2132</v>
      </c>
      <c r="J366" s="185"/>
      <c r="K366" s="185"/>
      <c r="L366" s="185" t="s">
        <v>2112</v>
      </c>
      <c r="M366" s="185"/>
      <c r="N366" s="185"/>
      <c r="O366" s="185"/>
      <c r="P366" s="185"/>
      <c r="R366" s="185" t="s">
        <v>2247</v>
      </c>
      <c r="S366" s="185"/>
      <c r="T366" s="185"/>
      <c r="U366" s="158">
        <v>285.12</v>
      </c>
    </row>
    <row r="367" spans="1:21" x14ac:dyDescent="0.25">
      <c r="B367" s="184" t="s">
        <v>1949</v>
      </c>
      <c r="C367" s="184"/>
      <c r="D367" s="184"/>
      <c r="E367" s="184"/>
      <c r="F367" s="184"/>
      <c r="G367" s="184"/>
      <c r="H367" s="184"/>
      <c r="I367" s="185" t="s">
        <v>2100</v>
      </c>
      <c r="J367" s="185"/>
      <c r="K367" s="185"/>
      <c r="L367" s="185" t="s">
        <v>2112</v>
      </c>
      <c r="M367" s="185"/>
      <c r="N367" s="185"/>
      <c r="O367" s="185"/>
      <c r="P367" s="185"/>
      <c r="R367" s="185" t="s">
        <v>2242</v>
      </c>
      <c r="S367" s="185"/>
      <c r="T367" s="185"/>
      <c r="U367" s="158">
        <v>102.81</v>
      </c>
    </row>
    <row r="368" spans="1:21" x14ac:dyDescent="0.25">
      <c r="B368" s="184" t="s">
        <v>1949</v>
      </c>
      <c r="C368" s="184"/>
      <c r="D368" s="184"/>
      <c r="E368" s="184"/>
      <c r="F368" s="184"/>
      <c r="G368" s="184"/>
      <c r="H368" s="184"/>
      <c r="I368" s="185" t="s">
        <v>2248</v>
      </c>
      <c r="J368" s="185"/>
      <c r="K368" s="185"/>
      <c r="L368" s="185" t="s">
        <v>2112</v>
      </c>
      <c r="M368" s="185"/>
      <c r="N368" s="185"/>
      <c r="O368" s="185"/>
      <c r="P368" s="185"/>
      <c r="R368" s="185" t="s">
        <v>2242</v>
      </c>
      <c r="S368" s="185"/>
      <c r="T368" s="185"/>
      <c r="U368" s="158">
        <v>85.75</v>
      </c>
    </row>
    <row r="369" spans="1:22" x14ac:dyDescent="0.25">
      <c r="B369" s="184" t="s">
        <v>1949</v>
      </c>
      <c r="C369" s="184"/>
      <c r="D369" s="184"/>
      <c r="E369" s="184"/>
      <c r="F369" s="184"/>
      <c r="G369" s="184"/>
      <c r="H369" s="184"/>
      <c r="I369" s="185" t="s">
        <v>2132</v>
      </c>
      <c r="J369" s="185"/>
      <c r="K369" s="185"/>
      <c r="L369" s="185" t="s">
        <v>2112</v>
      </c>
      <c r="M369" s="185"/>
      <c r="N369" s="185"/>
      <c r="O369" s="185"/>
      <c r="P369" s="185"/>
      <c r="R369" s="182" t="s">
        <v>2249</v>
      </c>
      <c r="S369" s="182"/>
      <c r="T369" s="182"/>
      <c r="U369" s="158">
        <v>176.76</v>
      </c>
    </row>
    <row r="370" spans="1:22" x14ac:dyDescent="0.25">
      <c r="R370" s="182"/>
      <c r="S370" s="182"/>
      <c r="T370" s="182"/>
    </row>
    <row r="371" spans="1:22" x14ac:dyDescent="0.25">
      <c r="B371" s="184" t="s">
        <v>1949</v>
      </c>
      <c r="C371" s="184"/>
      <c r="D371" s="184"/>
      <c r="E371" s="184"/>
      <c r="F371" s="184"/>
      <c r="G371" s="184"/>
      <c r="H371" s="184"/>
      <c r="I371" s="185" t="s">
        <v>2119</v>
      </c>
      <c r="J371" s="185"/>
      <c r="K371" s="185"/>
      <c r="L371" s="185" t="s">
        <v>2112</v>
      </c>
      <c r="M371" s="185"/>
      <c r="N371" s="185"/>
      <c r="O371" s="185"/>
      <c r="P371" s="185"/>
      <c r="R371" s="185" t="s">
        <v>2240</v>
      </c>
      <c r="S371" s="185"/>
      <c r="T371" s="185"/>
      <c r="U371" s="158">
        <v>415.14</v>
      </c>
    </row>
    <row r="372" spans="1:22" x14ac:dyDescent="0.25">
      <c r="B372" s="184" t="s">
        <v>2000</v>
      </c>
      <c r="C372" s="184"/>
      <c r="D372" s="184"/>
      <c r="E372" s="184"/>
      <c r="F372" s="184"/>
      <c r="G372" s="184"/>
      <c r="H372" s="184"/>
      <c r="I372" s="185" t="s">
        <v>2248</v>
      </c>
      <c r="J372" s="185"/>
      <c r="K372" s="185"/>
      <c r="L372" s="185" t="s">
        <v>2112</v>
      </c>
      <c r="M372" s="185"/>
      <c r="N372" s="185"/>
      <c r="O372" s="185"/>
      <c r="P372" s="185"/>
      <c r="R372" s="185" t="s">
        <v>2242</v>
      </c>
      <c r="S372" s="185"/>
      <c r="T372" s="185"/>
      <c r="U372" s="158">
        <v>332.5</v>
      </c>
    </row>
    <row r="373" spans="1:22" x14ac:dyDescent="0.25">
      <c r="B373" s="184" t="s">
        <v>1966</v>
      </c>
      <c r="C373" s="184"/>
      <c r="D373" s="184"/>
      <c r="E373" s="184"/>
      <c r="F373" s="184"/>
      <c r="G373" s="184"/>
      <c r="H373" s="184"/>
      <c r="I373" s="185" t="s">
        <v>2224</v>
      </c>
      <c r="J373" s="185"/>
      <c r="K373" s="185"/>
      <c r="L373" s="185" t="s">
        <v>2225</v>
      </c>
      <c r="M373" s="185"/>
      <c r="N373" s="185"/>
      <c r="O373" s="185"/>
      <c r="P373" s="185"/>
      <c r="R373" s="182" t="s">
        <v>2250</v>
      </c>
      <c r="S373" s="182"/>
      <c r="T373" s="182"/>
      <c r="U373" s="158">
        <v>346.8</v>
      </c>
    </row>
    <row r="374" spans="1:22" x14ac:dyDescent="0.25">
      <c r="R374" s="182"/>
      <c r="S374" s="182"/>
      <c r="T374" s="182"/>
    </row>
    <row r="375" spans="1:22" x14ac:dyDescent="0.25">
      <c r="B375" s="184" t="s">
        <v>1966</v>
      </c>
      <c r="C375" s="184"/>
      <c r="D375" s="184"/>
      <c r="E375" s="184"/>
      <c r="F375" s="184"/>
      <c r="G375" s="184"/>
      <c r="H375" s="184"/>
      <c r="I375" s="185" t="s">
        <v>2224</v>
      </c>
      <c r="J375" s="185"/>
      <c r="K375" s="185"/>
      <c r="L375" s="185" t="s">
        <v>2225</v>
      </c>
      <c r="M375" s="185"/>
      <c r="N375" s="185"/>
      <c r="O375" s="185"/>
      <c r="P375" s="185"/>
      <c r="R375" s="182" t="s">
        <v>2251</v>
      </c>
      <c r="S375" s="182"/>
      <c r="T375" s="182"/>
      <c r="U375" s="158">
        <v>346.8</v>
      </c>
    </row>
    <row r="376" spans="1:22" x14ac:dyDescent="0.25">
      <c r="R376" s="182"/>
      <c r="S376" s="182"/>
      <c r="T376" s="182"/>
    </row>
    <row r="377" spans="1:22" ht="6" customHeight="1" x14ac:dyDescent="0.25"/>
    <row r="378" spans="1:22" x14ac:dyDescent="0.25">
      <c r="D378" s="157" t="s">
        <v>2</v>
      </c>
      <c r="F378" s="157" t="s">
        <v>2</v>
      </c>
      <c r="H378" s="157" t="s">
        <v>2</v>
      </c>
      <c r="O378" s="178" t="s">
        <v>2238</v>
      </c>
      <c r="P378" s="178"/>
      <c r="Q378" s="178"/>
      <c r="R378" s="178"/>
      <c r="S378" s="178"/>
      <c r="U378" s="159">
        <v>2993.81</v>
      </c>
    </row>
    <row r="379" spans="1:22" ht="135" customHeight="1" x14ac:dyDescent="0.25"/>
    <row r="380" spans="1:22" ht="11.25" customHeight="1" x14ac:dyDescent="0.25"/>
    <row r="381" spans="1:22" ht="13.5" customHeight="1" x14ac:dyDescent="0.25">
      <c r="A381" s="182" t="s">
        <v>1985</v>
      </c>
      <c r="B381" s="182"/>
      <c r="C381" s="182"/>
      <c r="D381" s="182"/>
      <c r="E381" s="182"/>
      <c r="F381" s="182"/>
      <c r="G381" s="182"/>
      <c r="H381" s="182"/>
      <c r="I381" s="182"/>
      <c r="J381" s="182"/>
      <c r="K381" s="182"/>
      <c r="L381" s="182"/>
      <c r="M381" s="182"/>
      <c r="P381" s="183" t="s">
        <v>2252</v>
      </c>
      <c r="Q381" s="183"/>
      <c r="R381" s="183"/>
      <c r="S381" s="183"/>
      <c r="T381" s="183"/>
      <c r="U381" s="183"/>
      <c r="V381" s="183"/>
    </row>
    <row r="382" spans="1:22" ht="20.25" customHeight="1" x14ac:dyDescent="0.25">
      <c r="A382" s="187" t="s">
        <v>1987</v>
      </c>
      <c r="B382" s="187"/>
      <c r="C382" s="187"/>
      <c r="D382" s="187"/>
      <c r="E382" s="187"/>
      <c r="F382" s="187"/>
      <c r="G382" s="187"/>
      <c r="H382" s="187"/>
      <c r="I382" s="187"/>
      <c r="J382" s="187"/>
      <c r="K382" s="187"/>
      <c r="L382" s="187"/>
      <c r="M382" s="187"/>
      <c r="N382" s="187"/>
      <c r="O382" s="187"/>
      <c r="P382" s="187"/>
      <c r="Q382" s="187"/>
      <c r="R382" s="187"/>
      <c r="S382" s="187"/>
      <c r="T382" s="187"/>
      <c r="U382" s="187"/>
    </row>
    <row r="383" spans="1:22" ht="7.5" customHeight="1" x14ac:dyDescent="0.25"/>
    <row r="384" spans="1:22" x14ac:dyDescent="0.25">
      <c r="A384" s="186" t="s">
        <v>2253</v>
      </c>
      <c r="B384" s="186"/>
      <c r="C384" s="186"/>
      <c r="D384" s="186"/>
      <c r="E384" s="186"/>
      <c r="F384" s="186"/>
      <c r="G384" s="186"/>
      <c r="H384" s="186"/>
      <c r="I384" s="186"/>
      <c r="J384" s="186"/>
      <c r="K384" s="186"/>
      <c r="L384" s="186"/>
    </row>
    <row r="385" spans="2:21" ht="6" customHeight="1" x14ac:dyDescent="0.25"/>
    <row r="386" spans="2:21" x14ac:dyDescent="0.25">
      <c r="B386" s="184" t="s">
        <v>1993</v>
      </c>
      <c r="C386" s="184"/>
      <c r="D386" s="184"/>
      <c r="E386" s="184"/>
      <c r="F386" s="184"/>
      <c r="G386" s="184"/>
      <c r="H386" s="184"/>
      <c r="I386" s="185" t="s">
        <v>2254</v>
      </c>
      <c r="J386" s="185"/>
      <c r="K386" s="185"/>
      <c r="L386" s="185" t="s">
        <v>1947</v>
      </c>
      <c r="M386" s="185"/>
      <c r="N386" s="185"/>
      <c r="O386" s="185"/>
      <c r="P386" s="185"/>
      <c r="R386" s="182" t="s">
        <v>2255</v>
      </c>
      <c r="S386" s="182"/>
      <c r="T386" s="182"/>
      <c r="U386" s="158">
        <v>400</v>
      </c>
    </row>
    <row r="387" spans="2:21" x14ac:dyDescent="0.25">
      <c r="R387" s="182"/>
      <c r="S387" s="182"/>
      <c r="T387" s="182"/>
    </row>
    <row r="388" spans="2:21" x14ac:dyDescent="0.25">
      <c r="B388" s="184" t="s">
        <v>1977</v>
      </c>
      <c r="C388" s="184"/>
      <c r="D388" s="184"/>
      <c r="E388" s="184"/>
      <c r="F388" s="184"/>
      <c r="G388" s="184"/>
      <c r="H388" s="184"/>
      <c r="I388" s="185" t="s">
        <v>1994</v>
      </c>
      <c r="J388" s="185"/>
      <c r="K388" s="185"/>
      <c r="L388" s="185" t="s">
        <v>1995</v>
      </c>
      <c r="M388" s="185"/>
      <c r="N388" s="185"/>
      <c r="O388" s="185"/>
      <c r="P388" s="185"/>
      <c r="R388" s="182" t="s">
        <v>2256</v>
      </c>
      <c r="S388" s="182"/>
      <c r="T388" s="182"/>
      <c r="U388" s="158">
        <v>-34.020000000000003</v>
      </c>
    </row>
    <row r="389" spans="2:21" x14ac:dyDescent="0.25">
      <c r="R389" s="182"/>
      <c r="S389" s="182"/>
      <c r="T389" s="182"/>
    </row>
    <row r="390" spans="2:21" x14ac:dyDescent="0.25">
      <c r="B390" s="184" t="s">
        <v>1977</v>
      </c>
      <c r="C390" s="184"/>
      <c r="D390" s="184"/>
      <c r="E390" s="184"/>
      <c r="F390" s="184"/>
      <c r="G390" s="184"/>
      <c r="H390" s="184"/>
      <c r="I390" s="185" t="s">
        <v>1994</v>
      </c>
      <c r="J390" s="185"/>
      <c r="K390" s="185"/>
      <c r="L390" s="185" t="s">
        <v>1995</v>
      </c>
      <c r="M390" s="185"/>
      <c r="N390" s="185"/>
      <c r="O390" s="185"/>
      <c r="P390" s="185"/>
      <c r="R390" s="182" t="s">
        <v>2257</v>
      </c>
      <c r="S390" s="182"/>
      <c r="T390" s="182"/>
      <c r="U390" s="158">
        <v>-34.020000000000003</v>
      </c>
    </row>
    <row r="391" spans="2:21" x14ac:dyDescent="0.25">
      <c r="R391" s="182"/>
      <c r="S391" s="182"/>
      <c r="T391" s="182"/>
    </row>
    <row r="392" spans="2:21" x14ac:dyDescent="0.25">
      <c r="B392" s="184" t="s">
        <v>1944</v>
      </c>
      <c r="C392" s="184"/>
      <c r="D392" s="184"/>
      <c r="E392" s="184"/>
      <c r="F392" s="184"/>
      <c r="G392" s="184"/>
      <c r="H392" s="184"/>
      <c r="I392" s="185" t="s">
        <v>2258</v>
      </c>
      <c r="J392" s="185"/>
      <c r="K392" s="185"/>
      <c r="L392" s="185" t="s">
        <v>1995</v>
      </c>
      <c r="M392" s="185"/>
      <c r="N392" s="185"/>
      <c r="O392" s="185"/>
      <c r="P392" s="185"/>
      <c r="R392" s="182" t="s">
        <v>2259</v>
      </c>
      <c r="S392" s="182"/>
      <c r="T392" s="182"/>
      <c r="U392" s="158">
        <v>578.1</v>
      </c>
    </row>
    <row r="393" spans="2:21" x14ac:dyDescent="0.25">
      <c r="R393" s="182"/>
      <c r="S393" s="182"/>
      <c r="T393" s="182"/>
    </row>
    <row r="394" spans="2:21" x14ac:dyDescent="0.25">
      <c r="B394" s="184" t="s">
        <v>1944</v>
      </c>
      <c r="C394" s="184"/>
      <c r="D394" s="184"/>
      <c r="E394" s="184"/>
      <c r="F394" s="184"/>
      <c r="G394" s="184"/>
      <c r="H394" s="184"/>
      <c r="I394" s="185" t="s">
        <v>2260</v>
      </c>
      <c r="J394" s="185"/>
      <c r="K394" s="185"/>
      <c r="L394" s="185" t="s">
        <v>2261</v>
      </c>
      <c r="M394" s="185"/>
      <c r="N394" s="185"/>
      <c r="O394" s="185"/>
      <c r="P394" s="185"/>
      <c r="R394" s="182" t="s">
        <v>2262</v>
      </c>
      <c r="S394" s="182"/>
      <c r="T394" s="182"/>
      <c r="U394" s="158">
        <v>62.21</v>
      </c>
    </row>
    <row r="395" spans="2:21" x14ac:dyDescent="0.25">
      <c r="R395" s="182"/>
      <c r="S395" s="182"/>
      <c r="T395" s="182"/>
    </row>
    <row r="396" spans="2:21" x14ac:dyDescent="0.25">
      <c r="B396" s="184" t="s">
        <v>1944</v>
      </c>
      <c r="C396" s="184"/>
      <c r="D396" s="184"/>
      <c r="E396" s="184"/>
      <c r="F396" s="184"/>
      <c r="G396" s="184"/>
      <c r="H396" s="184"/>
      <c r="I396" s="185" t="s">
        <v>2263</v>
      </c>
      <c r="J396" s="185"/>
      <c r="K396" s="185"/>
      <c r="L396" s="185" t="s">
        <v>2027</v>
      </c>
      <c r="M396" s="185"/>
      <c r="N396" s="185"/>
      <c r="O396" s="185"/>
      <c r="P396" s="185"/>
      <c r="R396" s="185" t="s">
        <v>2264</v>
      </c>
      <c r="S396" s="185"/>
      <c r="T396" s="185"/>
      <c r="U396" s="158">
        <v>450</v>
      </c>
    </row>
    <row r="397" spans="2:21" x14ac:dyDescent="0.25">
      <c r="B397" s="184" t="s">
        <v>2191</v>
      </c>
      <c r="C397" s="184"/>
      <c r="D397" s="184"/>
      <c r="E397" s="184"/>
      <c r="F397" s="184"/>
      <c r="G397" s="184"/>
      <c r="H397" s="184"/>
      <c r="I397" s="185" t="s">
        <v>1994</v>
      </c>
      <c r="J397" s="185"/>
      <c r="K397" s="185"/>
      <c r="L397" s="185" t="s">
        <v>1995</v>
      </c>
      <c r="M397" s="185"/>
      <c r="N397" s="185"/>
      <c r="O397" s="185"/>
      <c r="P397" s="185"/>
      <c r="R397" s="182" t="s">
        <v>2265</v>
      </c>
      <c r="S397" s="182"/>
      <c r="T397" s="182"/>
      <c r="U397" s="158">
        <v>-34.020000000000003</v>
      </c>
    </row>
    <row r="398" spans="2:21" x14ac:dyDescent="0.25">
      <c r="R398" s="182"/>
      <c r="S398" s="182"/>
      <c r="T398" s="182"/>
    </row>
    <row r="399" spans="2:21" x14ac:dyDescent="0.25">
      <c r="B399" s="184" t="s">
        <v>1973</v>
      </c>
      <c r="C399" s="184"/>
      <c r="D399" s="184"/>
      <c r="E399" s="184"/>
      <c r="F399" s="184"/>
      <c r="G399" s="184"/>
      <c r="H399" s="184"/>
      <c r="I399" s="185" t="s">
        <v>2266</v>
      </c>
      <c r="J399" s="185"/>
      <c r="K399" s="185"/>
      <c r="L399" s="185" t="s">
        <v>2027</v>
      </c>
      <c r="M399" s="185"/>
      <c r="N399" s="185"/>
      <c r="O399" s="185"/>
      <c r="P399" s="185"/>
      <c r="R399" s="182" t="s">
        <v>2267</v>
      </c>
      <c r="S399" s="182"/>
      <c r="T399" s="182"/>
      <c r="U399" s="158">
        <v>280</v>
      </c>
    </row>
    <row r="400" spans="2:21" x14ac:dyDescent="0.25">
      <c r="R400" s="182"/>
      <c r="S400" s="182"/>
      <c r="T400" s="182"/>
    </row>
    <row r="401" spans="1:21" ht="6" customHeight="1" x14ac:dyDescent="0.25"/>
    <row r="402" spans="1:21" x14ac:dyDescent="0.25">
      <c r="D402" s="157" t="s">
        <v>2</v>
      </c>
      <c r="F402" s="157" t="s">
        <v>2</v>
      </c>
      <c r="H402" s="157" t="s">
        <v>2</v>
      </c>
      <c r="O402" s="178" t="s">
        <v>2253</v>
      </c>
      <c r="P402" s="178"/>
      <c r="Q402" s="178"/>
      <c r="R402" s="178"/>
      <c r="S402" s="178"/>
      <c r="U402" s="159">
        <v>1668.25</v>
      </c>
    </row>
    <row r="403" spans="1:21" x14ac:dyDescent="0.25">
      <c r="A403" s="186" t="s">
        <v>2268</v>
      </c>
      <c r="B403" s="186"/>
      <c r="C403" s="186"/>
      <c r="D403" s="186"/>
      <c r="E403" s="186"/>
      <c r="F403" s="186"/>
      <c r="G403" s="186"/>
      <c r="H403" s="186"/>
      <c r="I403" s="186"/>
      <c r="J403" s="186"/>
      <c r="K403" s="186"/>
      <c r="L403" s="186"/>
    </row>
    <row r="404" spans="1:21" ht="6" customHeight="1" x14ac:dyDescent="0.25"/>
    <row r="405" spans="1:21" x14ac:dyDescent="0.25">
      <c r="B405" s="184" t="s">
        <v>1993</v>
      </c>
      <c r="C405" s="184"/>
      <c r="D405" s="184"/>
      <c r="E405" s="184"/>
      <c r="F405" s="184"/>
      <c r="G405" s="184"/>
      <c r="H405" s="184"/>
      <c r="I405" s="185" t="s">
        <v>1994</v>
      </c>
      <c r="J405" s="185"/>
      <c r="K405" s="185"/>
      <c r="L405" s="185" t="s">
        <v>1995</v>
      </c>
      <c r="M405" s="185"/>
      <c r="N405" s="185"/>
      <c r="O405" s="185"/>
      <c r="P405" s="185"/>
      <c r="R405" s="182" t="s">
        <v>2269</v>
      </c>
      <c r="S405" s="182"/>
      <c r="T405" s="182"/>
      <c r="U405" s="158">
        <v>463.05</v>
      </c>
    </row>
    <row r="406" spans="1:21" x14ac:dyDescent="0.25">
      <c r="R406" s="182"/>
      <c r="S406" s="182"/>
      <c r="T406" s="182"/>
    </row>
    <row r="407" spans="1:21" x14ac:dyDescent="0.25">
      <c r="B407" s="184" t="s">
        <v>1993</v>
      </c>
      <c r="C407" s="184"/>
      <c r="D407" s="184"/>
      <c r="E407" s="184"/>
      <c r="F407" s="184"/>
      <c r="G407" s="184"/>
      <c r="H407" s="184"/>
      <c r="I407" s="185" t="s">
        <v>2270</v>
      </c>
      <c r="J407" s="185"/>
      <c r="K407" s="185"/>
      <c r="L407" s="185" t="s">
        <v>2261</v>
      </c>
      <c r="M407" s="185"/>
      <c r="N407" s="185"/>
      <c r="O407" s="185"/>
      <c r="P407" s="185"/>
      <c r="R407" s="182" t="s">
        <v>2271</v>
      </c>
      <c r="S407" s="182"/>
      <c r="T407" s="182"/>
      <c r="U407" s="158">
        <v>39.67</v>
      </c>
    </row>
    <row r="408" spans="1:21" x14ac:dyDescent="0.25">
      <c r="R408" s="182"/>
      <c r="S408" s="182"/>
      <c r="T408" s="182"/>
    </row>
    <row r="409" spans="1:21" x14ac:dyDescent="0.25">
      <c r="B409" s="184" t="s">
        <v>1993</v>
      </c>
      <c r="C409" s="184"/>
      <c r="D409" s="184"/>
      <c r="E409" s="184"/>
      <c r="F409" s="184"/>
      <c r="G409" s="184"/>
      <c r="H409" s="184"/>
      <c r="I409" s="185" t="s">
        <v>2272</v>
      </c>
      <c r="J409" s="185"/>
      <c r="K409" s="185"/>
      <c r="L409" s="185" t="s">
        <v>1947</v>
      </c>
      <c r="M409" s="185"/>
      <c r="N409" s="185"/>
      <c r="O409" s="185"/>
      <c r="P409" s="185"/>
      <c r="R409" s="182" t="s">
        <v>2273</v>
      </c>
      <c r="S409" s="182"/>
      <c r="T409" s="182"/>
      <c r="U409" s="158">
        <v>1847.9</v>
      </c>
    </row>
    <row r="410" spans="1:21" x14ac:dyDescent="0.25">
      <c r="R410" s="182"/>
      <c r="S410" s="182"/>
      <c r="T410" s="182"/>
    </row>
    <row r="411" spans="1:21" x14ac:dyDescent="0.25">
      <c r="B411" s="184" t="s">
        <v>1916</v>
      </c>
      <c r="C411" s="184"/>
      <c r="D411" s="184"/>
      <c r="E411" s="184"/>
      <c r="F411" s="184"/>
      <c r="G411" s="184"/>
      <c r="H411" s="184"/>
      <c r="I411" s="185" t="s">
        <v>2274</v>
      </c>
      <c r="J411" s="185"/>
      <c r="K411" s="185"/>
      <c r="L411" s="185" t="s">
        <v>2275</v>
      </c>
      <c r="M411" s="185"/>
      <c r="N411" s="185"/>
      <c r="O411" s="185"/>
      <c r="P411" s="185"/>
      <c r="R411" s="182" t="s">
        <v>2276</v>
      </c>
      <c r="S411" s="182"/>
      <c r="T411" s="182"/>
      <c r="U411" s="158">
        <v>325</v>
      </c>
    </row>
    <row r="412" spans="1:21" x14ac:dyDescent="0.25">
      <c r="R412" s="182"/>
      <c r="S412" s="182"/>
      <c r="T412" s="182"/>
    </row>
    <row r="413" spans="1:21" x14ac:dyDescent="0.25">
      <c r="B413" s="184" t="s">
        <v>1920</v>
      </c>
      <c r="C413" s="184"/>
      <c r="D413" s="184"/>
      <c r="E413" s="184"/>
      <c r="F413" s="184"/>
      <c r="G413" s="184"/>
      <c r="H413" s="184"/>
      <c r="I413" s="185" t="s">
        <v>2277</v>
      </c>
      <c r="J413" s="185"/>
      <c r="K413" s="185"/>
      <c r="L413" s="185" t="s">
        <v>2275</v>
      </c>
      <c r="M413" s="185"/>
      <c r="N413" s="185"/>
      <c r="O413" s="185"/>
      <c r="P413" s="185"/>
      <c r="R413" s="182" t="s">
        <v>2278</v>
      </c>
      <c r="S413" s="182"/>
      <c r="T413" s="182"/>
      <c r="U413" s="158">
        <v>149</v>
      </c>
    </row>
    <row r="414" spans="1:21" x14ac:dyDescent="0.25">
      <c r="R414" s="182"/>
      <c r="S414" s="182"/>
      <c r="T414" s="182"/>
    </row>
    <row r="415" spans="1:21" x14ac:dyDescent="0.25">
      <c r="B415" s="184" t="s">
        <v>1980</v>
      </c>
      <c r="C415" s="184"/>
      <c r="D415" s="184"/>
      <c r="E415" s="184"/>
      <c r="F415" s="184"/>
      <c r="G415" s="184"/>
      <c r="H415" s="184"/>
      <c r="I415" s="185" t="s">
        <v>2279</v>
      </c>
      <c r="J415" s="185"/>
      <c r="K415" s="185"/>
      <c r="L415" s="185" t="s">
        <v>1995</v>
      </c>
      <c r="M415" s="185"/>
      <c r="N415" s="185"/>
      <c r="O415" s="185"/>
      <c r="P415" s="185"/>
      <c r="R415" s="182" t="s">
        <v>2280</v>
      </c>
      <c r="S415" s="182"/>
      <c r="T415" s="182"/>
      <c r="U415" s="158">
        <v>454.53</v>
      </c>
    </row>
    <row r="416" spans="1:21" x14ac:dyDescent="0.25">
      <c r="R416" s="182"/>
      <c r="S416" s="182"/>
      <c r="T416" s="182"/>
    </row>
    <row r="417" spans="2:21" x14ac:dyDescent="0.25">
      <c r="B417" s="184" t="s">
        <v>1940</v>
      </c>
      <c r="C417" s="184"/>
      <c r="D417" s="184"/>
      <c r="E417" s="184"/>
      <c r="F417" s="184"/>
      <c r="G417" s="184"/>
      <c r="H417" s="184"/>
      <c r="I417" s="185" t="s">
        <v>2281</v>
      </c>
      <c r="J417" s="185"/>
      <c r="K417" s="185"/>
      <c r="L417" s="185" t="s">
        <v>2261</v>
      </c>
      <c r="M417" s="185"/>
      <c r="N417" s="185"/>
      <c r="O417" s="185"/>
      <c r="P417" s="185"/>
      <c r="R417" s="182" t="s">
        <v>2282</v>
      </c>
      <c r="S417" s="182"/>
      <c r="T417" s="182"/>
      <c r="U417" s="158">
        <v>40</v>
      </c>
    </row>
    <row r="418" spans="2:21" x14ac:dyDescent="0.25">
      <c r="R418" s="182"/>
      <c r="S418" s="182"/>
      <c r="T418" s="182"/>
    </row>
    <row r="419" spans="2:21" x14ac:dyDescent="0.25">
      <c r="B419" s="184" t="s">
        <v>1940</v>
      </c>
      <c r="C419" s="184"/>
      <c r="D419" s="184"/>
      <c r="E419" s="184"/>
      <c r="F419" s="184"/>
      <c r="G419" s="184"/>
      <c r="H419" s="184"/>
      <c r="I419" s="185" t="s">
        <v>2283</v>
      </c>
      <c r="J419" s="185"/>
      <c r="K419" s="185"/>
      <c r="L419" s="185" t="s">
        <v>1995</v>
      </c>
      <c r="M419" s="185"/>
      <c r="N419" s="185"/>
      <c r="O419" s="185"/>
      <c r="P419" s="185"/>
      <c r="R419" s="185" t="s">
        <v>2284</v>
      </c>
      <c r="S419" s="185"/>
      <c r="T419" s="185"/>
      <c r="U419" s="158">
        <v>545.01</v>
      </c>
    </row>
    <row r="420" spans="2:21" x14ac:dyDescent="0.25">
      <c r="B420" s="184" t="s">
        <v>1949</v>
      </c>
      <c r="C420" s="184"/>
      <c r="D420" s="184"/>
      <c r="E420" s="184"/>
      <c r="F420" s="184"/>
      <c r="G420" s="184"/>
      <c r="H420" s="184"/>
      <c r="I420" s="185" t="s">
        <v>2285</v>
      </c>
      <c r="J420" s="185"/>
      <c r="K420" s="185"/>
      <c r="L420" s="185" t="s">
        <v>2286</v>
      </c>
      <c r="M420" s="185"/>
      <c r="N420" s="185"/>
      <c r="O420" s="185"/>
      <c r="P420" s="185"/>
      <c r="R420" s="182" t="s">
        <v>2287</v>
      </c>
      <c r="S420" s="182"/>
      <c r="T420" s="182"/>
      <c r="U420" s="158">
        <v>700</v>
      </c>
    </row>
    <row r="421" spans="2:21" x14ac:dyDescent="0.25">
      <c r="R421" s="182"/>
      <c r="S421" s="182"/>
      <c r="T421" s="182"/>
    </row>
    <row r="422" spans="2:21" x14ac:dyDescent="0.25">
      <c r="B422" s="184" t="s">
        <v>1949</v>
      </c>
      <c r="C422" s="184"/>
      <c r="D422" s="184"/>
      <c r="E422" s="184"/>
      <c r="F422" s="184"/>
      <c r="G422" s="184"/>
      <c r="H422" s="184"/>
      <c r="I422" s="185" t="s">
        <v>2288</v>
      </c>
      <c r="J422" s="185"/>
      <c r="K422" s="185"/>
      <c r="L422" s="185" t="s">
        <v>1995</v>
      </c>
      <c r="M422" s="185"/>
      <c r="N422" s="185"/>
      <c r="O422" s="185"/>
      <c r="P422" s="185"/>
      <c r="R422" s="182" t="s">
        <v>2289</v>
      </c>
      <c r="S422" s="182"/>
      <c r="T422" s="182"/>
      <c r="U422" s="158">
        <v>210.6</v>
      </c>
    </row>
    <row r="423" spans="2:21" x14ac:dyDescent="0.25">
      <c r="R423" s="182"/>
      <c r="S423" s="182"/>
      <c r="T423" s="182"/>
    </row>
    <row r="424" spans="2:21" x14ac:dyDescent="0.25">
      <c r="B424" s="184" t="s">
        <v>1949</v>
      </c>
      <c r="C424" s="184"/>
      <c r="D424" s="184"/>
      <c r="E424" s="184"/>
      <c r="F424" s="184"/>
      <c r="G424" s="184"/>
      <c r="H424" s="184"/>
      <c r="I424" s="185" t="s">
        <v>2288</v>
      </c>
      <c r="J424" s="185"/>
      <c r="K424" s="185"/>
      <c r="L424" s="185" t="s">
        <v>1995</v>
      </c>
      <c r="M424" s="185"/>
      <c r="N424" s="185"/>
      <c r="O424" s="185"/>
      <c r="P424" s="185"/>
      <c r="R424" s="182" t="s">
        <v>2289</v>
      </c>
      <c r="S424" s="182"/>
      <c r="T424" s="182"/>
      <c r="U424" s="158">
        <v>421.2</v>
      </c>
    </row>
    <row r="425" spans="2:21" x14ac:dyDescent="0.25">
      <c r="R425" s="182"/>
      <c r="S425" s="182"/>
      <c r="T425" s="182"/>
    </row>
    <row r="426" spans="2:21" x14ac:dyDescent="0.25">
      <c r="B426" s="184" t="s">
        <v>1949</v>
      </c>
      <c r="C426" s="184"/>
      <c r="D426" s="184"/>
      <c r="E426" s="184"/>
      <c r="F426" s="184"/>
      <c r="G426" s="184"/>
      <c r="H426" s="184"/>
      <c r="I426" s="185" t="s">
        <v>2290</v>
      </c>
      <c r="J426" s="185"/>
      <c r="K426" s="185"/>
      <c r="L426" s="185" t="s">
        <v>2261</v>
      </c>
      <c r="M426" s="185"/>
      <c r="N426" s="185"/>
      <c r="O426" s="185"/>
      <c r="P426" s="185"/>
      <c r="R426" s="182" t="s">
        <v>2291</v>
      </c>
      <c r="S426" s="182"/>
      <c r="T426" s="182"/>
      <c r="U426" s="158">
        <v>60.02</v>
      </c>
    </row>
    <row r="427" spans="2:21" x14ac:dyDescent="0.25">
      <c r="R427" s="182"/>
      <c r="S427" s="182"/>
      <c r="T427" s="182"/>
    </row>
    <row r="428" spans="2:21" x14ac:dyDescent="0.25">
      <c r="B428" s="184" t="s">
        <v>2191</v>
      </c>
      <c r="C428" s="184"/>
      <c r="D428" s="184"/>
      <c r="E428" s="184"/>
      <c r="F428" s="184"/>
      <c r="G428" s="184"/>
      <c r="H428" s="184"/>
      <c r="I428" s="185" t="s">
        <v>2292</v>
      </c>
      <c r="J428" s="185"/>
      <c r="K428" s="185"/>
      <c r="L428" s="185" t="s">
        <v>2056</v>
      </c>
      <c r="M428" s="185"/>
      <c r="N428" s="185"/>
      <c r="O428" s="185"/>
      <c r="P428" s="185"/>
      <c r="R428" s="182" t="s">
        <v>2293</v>
      </c>
      <c r="S428" s="182"/>
      <c r="T428" s="182"/>
      <c r="U428" s="158">
        <v>75</v>
      </c>
    </row>
    <row r="429" spans="2:21" x14ac:dyDescent="0.25">
      <c r="R429" s="182"/>
      <c r="S429" s="182"/>
      <c r="T429" s="182"/>
    </row>
    <row r="430" spans="2:21" x14ac:dyDescent="0.25">
      <c r="B430" s="184" t="s">
        <v>1959</v>
      </c>
      <c r="C430" s="184"/>
      <c r="D430" s="184"/>
      <c r="E430" s="184"/>
      <c r="F430" s="184"/>
      <c r="G430" s="184"/>
      <c r="H430" s="184"/>
      <c r="I430" s="185" t="s">
        <v>2294</v>
      </c>
      <c r="J430" s="185"/>
      <c r="K430" s="185"/>
      <c r="L430" s="185" t="s">
        <v>2261</v>
      </c>
      <c r="M430" s="185"/>
      <c r="N430" s="185"/>
      <c r="O430" s="185"/>
      <c r="P430" s="185"/>
      <c r="R430" s="182" t="s">
        <v>2291</v>
      </c>
      <c r="S430" s="182"/>
      <c r="T430" s="182"/>
      <c r="U430" s="158">
        <v>46.01</v>
      </c>
    </row>
    <row r="431" spans="2:21" x14ac:dyDescent="0.25">
      <c r="R431" s="182"/>
      <c r="S431" s="182"/>
      <c r="T431" s="182"/>
    </row>
    <row r="432" spans="2:21" x14ac:dyDescent="0.25">
      <c r="B432" s="184" t="s">
        <v>1959</v>
      </c>
      <c r="C432" s="184"/>
      <c r="D432" s="184"/>
      <c r="E432" s="184"/>
      <c r="F432" s="184"/>
      <c r="G432" s="184"/>
      <c r="H432" s="184"/>
      <c r="I432" s="182" t="s">
        <v>2295</v>
      </c>
      <c r="J432" s="182"/>
      <c r="K432" s="182"/>
      <c r="L432" s="185" t="s">
        <v>2261</v>
      </c>
      <c r="M432" s="185"/>
      <c r="N432" s="185"/>
      <c r="O432" s="185"/>
      <c r="P432" s="185"/>
      <c r="R432" s="182" t="s">
        <v>2296</v>
      </c>
      <c r="S432" s="182"/>
      <c r="T432" s="182"/>
      <c r="U432" s="158">
        <v>16</v>
      </c>
    </row>
    <row r="433" spans="1:22" x14ac:dyDescent="0.25">
      <c r="I433" s="182"/>
      <c r="J433" s="182"/>
      <c r="K433" s="182"/>
      <c r="R433" s="182"/>
      <c r="S433" s="182"/>
      <c r="T433" s="182"/>
    </row>
    <row r="434" spans="1:22" x14ac:dyDescent="0.25">
      <c r="B434" s="184" t="s">
        <v>1959</v>
      </c>
      <c r="C434" s="184"/>
      <c r="D434" s="184"/>
      <c r="E434" s="184"/>
      <c r="F434" s="184"/>
      <c r="G434" s="184"/>
      <c r="H434" s="184"/>
      <c r="I434" s="185" t="s">
        <v>2297</v>
      </c>
      <c r="J434" s="185"/>
      <c r="K434" s="185"/>
      <c r="L434" s="185" t="s">
        <v>1995</v>
      </c>
      <c r="M434" s="185"/>
      <c r="N434" s="185"/>
      <c r="O434" s="185"/>
      <c r="P434" s="185"/>
      <c r="R434" s="185" t="s">
        <v>2298</v>
      </c>
      <c r="S434" s="185"/>
      <c r="T434" s="185"/>
      <c r="U434" s="158">
        <v>772.2</v>
      </c>
    </row>
    <row r="435" spans="1:22" x14ac:dyDescent="0.25">
      <c r="B435" s="184" t="s">
        <v>1959</v>
      </c>
      <c r="C435" s="184"/>
      <c r="D435" s="184"/>
      <c r="E435" s="184"/>
      <c r="F435" s="184"/>
      <c r="G435" s="184"/>
      <c r="H435" s="184"/>
      <c r="I435" s="185" t="s">
        <v>2288</v>
      </c>
      <c r="J435" s="185"/>
      <c r="K435" s="185"/>
      <c r="L435" s="185" t="s">
        <v>1995</v>
      </c>
      <c r="M435" s="185"/>
      <c r="N435" s="185"/>
      <c r="O435" s="185"/>
      <c r="P435" s="185"/>
      <c r="R435" s="182" t="s">
        <v>2299</v>
      </c>
      <c r="S435" s="182"/>
      <c r="T435" s="182"/>
      <c r="U435" s="158">
        <v>-52.2</v>
      </c>
    </row>
    <row r="436" spans="1:22" x14ac:dyDescent="0.25">
      <c r="R436" s="182"/>
      <c r="S436" s="182"/>
      <c r="T436" s="182"/>
    </row>
    <row r="437" spans="1:22" x14ac:dyDescent="0.25">
      <c r="B437" s="184" t="s">
        <v>2000</v>
      </c>
      <c r="C437" s="184"/>
      <c r="D437" s="184"/>
      <c r="E437" s="184"/>
      <c r="F437" s="184"/>
      <c r="G437" s="184"/>
      <c r="H437" s="184"/>
      <c r="I437" s="185" t="s">
        <v>1994</v>
      </c>
      <c r="J437" s="185"/>
      <c r="K437" s="185"/>
      <c r="L437" s="185" t="s">
        <v>1995</v>
      </c>
      <c r="M437" s="185"/>
      <c r="N437" s="185"/>
      <c r="O437" s="185"/>
      <c r="P437" s="185"/>
      <c r="R437" s="182" t="s">
        <v>2300</v>
      </c>
      <c r="S437" s="182"/>
      <c r="T437" s="182"/>
      <c r="U437" s="158">
        <v>-34.020000000000003</v>
      </c>
    </row>
    <row r="438" spans="1:22" x14ac:dyDescent="0.25">
      <c r="R438" s="182"/>
      <c r="S438" s="182"/>
      <c r="T438" s="182"/>
    </row>
    <row r="439" spans="1:22" x14ac:dyDescent="0.25">
      <c r="B439" s="184" t="s">
        <v>1966</v>
      </c>
      <c r="C439" s="184"/>
      <c r="D439" s="184"/>
      <c r="E439" s="184"/>
      <c r="F439" s="184"/>
      <c r="G439" s="184"/>
      <c r="H439" s="184"/>
      <c r="I439" s="185" t="s">
        <v>2301</v>
      </c>
      <c r="J439" s="185"/>
      <c r="K439" s="185"/>
      <c r="L439" s="185" t="s">
        <v>2286</v>
      </c>
      <c r="M439" s="185"/>
      <c r="N439" s="185"/>
      <c r="O439" s="185"/>
      <c r="P439" s="185"/>
      <c r="R439" s="185" t="s">
        <v>2302</v>
      </c>
      <c r="S439" s="185"/>
      <c r="T439" s="185"/>
      <c r="U439" s="158">
        <v>1250</v>
      </c>
    </row>
    <row r="440" spans="1:22" ht="6" customHeight="1" x14ac:dyDescent="0.25"/>
    <row r="441" spans="1:22" x14ac:dyDescent="0.25">
      <c r="D441" s="157" t="s">
        <v>2</v>
      </c>
      <c r="F441" s="157" t="s">
        <v>2</v>
      </c>
      <c r="H441" s="157" t="s">
        <v>2</v>
      </c>
      <c r="O441" s="178" t="s">
        <v>2268</v>
      </c>
      <c r="P441" s="178"/>
      <c r="Q441" s="178"/>
      <c r="R441" s="178"/>
      <c r="S441" s="178"/>
      <c r="U441" s="159">
        <v>7328.97</v>
      </c>
    </row>
    <row r="442" spans="1:22" ht="32.25" customHeight="1" x14ac:dyDescent="0.25"/>
    <row r="443" spans="1:22" ht="11.25" customHeight="1" x14ac:dyDescent="0.25"/>
    <row r="444" spans="1:22" ht="13.5" customHeight="1" x14ac:dyDescent="0.25">
      <c r="A444" s="182" t="s">
        <v>1985</v>
      </c>
      <c r="B444" s="182"/>
      <c r="C444" s="182"/>
      <c r="D444" s="182"/>
      <c r="E444" s="182"/>
      <c r="F444" s="182"/>
      <c r="G444" s="182"/>
      <c r="H444" s="182"/>
      <c r="I444" s="182"/>
      <c r="J444" s="182"/>
      <c r="K444" s="182"/>
      <c r="L444" s="182"/>
      <c r="M444" s="182"/>
      <c r="P444" s="183" t="s">
        <v>2303</v>
      </c>
      <c r="Q444" s="183"/>
      <c r="R444" s="183"/>
      <c r="S444" s="183"/>
      <c r="T444" s="183"/>
      <c r="U444" s="183"/>
      <c r="V444" s="183"/>
    </row>
    <row r="445" spans="1:22" ht="20.25" customHeight="1" x14ac:dyDescent="0.25">
      <c r="A445" s="187" t="s">
        <v>1987</v>
      </c>
      <c r="B445" s="187"/>
      <c r="C445" s="187"/>
      <c r="D445" s="187"/>
      <c r="E445" s="187"/>
      <c r="F445" s="187"/>
      <c r="G445" s="187"/>
      <c r="H445" s="187"/>
      <c r="I445" s="187"/>
      <c r="J445" s="187"/>
      <c r="K445" s="187"/>
      <c r="L445" s="187"/>
      <c r="M445" s="187"/>
      <c r="N445" s="187"/>
      <c r="O445" s="187"/>
      <c r="P445" s="187"/>
      <c r="Q445" s="187"/>
      <c r="R445" s="187"/>
      <c r="S445" s="187"/>
      <c r="T445" s="187"/>
      <c r="U445" s="187"/>
    </row>
    <row r="446" spans="1:22" ht="7.5" customHeight="1" x14ac:dyDescent="0.25"/>
    <row r="447" spans="1:22" x14ac:dyDescent="0.25">
      <c r="A447" s="186" t="s">
        <v>2304</v>
      </c>
      <c r="B447" s="186"/>
      <c r="C447" s="186"/>
      <c r="D447" s="186"/>
      <c r="E447" s="186"/>
      <c r="F447" s="186"/>
      <c r="G447" s="186"/>
      <c r="H447" s="186"/>
      <c r="I447" s="186"/>
      <c r="J447" s="186"/>
      <c r="K447" s="186"/>
      <c r="L447" s="186"/>
    </row>
    <row r="448" spans="1:22" ht="6" customHeight="1" x14ac:dyDescent="0.25"/>
    <row r="449" spans="1:21" x14ac:dyDescent="0.25">
      <c r="B449" s="184" t="s">
        <v>2040</v>
      </c>
      <c r="C449" s="184"/>
      <c r="D449" s="184"/>
      <c r="E449" s="184"/>
      <c r="F449" s="184"/>
      <c r="G449" s="184"/>
      <c r="H449" s="184"/>
      <c r="I449" s="185" t="s">
        <v>2305</v>
      </c>
      <c r="J449" s="185"/>
      <c r="K449" s="185"/>
      <c r="L449" s="185" t="s">
        <v>1926</v>
      </c>
      <c r="M449" s="185"/>
      <c r="N449" s="185"/>
      <c r="O449" s="185"/>
      <c r="P449" s="185"/>
      <c r="R449" s="185" t="s">
        <v>2306</v>
      </c>
      <c r="S449" s="185"/>
      <c r="T449" s="185"/>
      <c r="U449" s="158">
        <v>349.18</v>
      </c>
    </row>
    <row r="450" spans="1:21" x14ac:dyDescent="0.25">
      <c r="B450" s="184" t="s">
        <v>1940</v>
      </c>
      <c r="C450" s="184"/>
      <c r="D450" s="184"/>
      <c r="E450" s="184"/>
      <c r="F450" s="184"/>
      <c r="G450" s="184"/>
      <c r="H450" s="184"/>
      <c r="I450" s="185" t="s">
        <v>2307</v>
      </c>
      <c r="J450" s="185"/>
      <c r="K450" s="185"/>
      <c r="L450" s="185" t="s">
        <v>1938</v>
      </c>
      <c r="M450" s="185"/>
      <c r="N450" s="185"/>
      <c r="O450" s="185"/>
      <c r="P450" s="185"/>
      <c r="R450" s="185" t="s">
        <v>2006</v>
      </c>
      <c r="S450" s="185"/>
      <c r="T450" s="185"/>
      <c r="U450" s="158">
        <v>33.590000000000003</v>
      </c>
    </row>
    <row r="451" spans="1:21" x14ac:dyDescent="0.25">
      <c r="B451" s="184" t="s">
        <v>1940</v>
      </c>
      <c r="C451" s="184"/>
      <c r="D451" s="184"/>
      <c r="E451" s="184"/>
      <c r="F451" s="184"/>
      <c r="G451" s="184"/>
      <c r="H451" s="184"/>
      <c r="I451" s="185" t="s">
        <v>2308</v>
      </c>
      <c r="J451" s="185"/>
      <c r="K451" s="185"/>
      <c r="L451" s="185" t="s">
        <v>1938</v>
      </c>
      <c r="M451" s="185"/>
      <c r="N451" s="185"/>
      <c r="O451" s="185"/>
      <c r="P451" s="185"/>
      <c r="R451" s="185" t="s">
        <v>2006</v>
      </c>
      <c r="S451" s="185"/>
      <c r="T451" s="185"/>
      <c r="U451" s="158">
        <v>17.989999999999998</v>
      </c>
    </row>
    <row r="452" spans="1:21" x14ac:dyDescent="0.25">
      <c r="B452" s="184" t="s">
        <v>1943</v>
      </c>
      <c r="C452" s="184"/>
      <c r="D452" s="184"/>
      <c r="E452" s="184"/>
      <c r="F452" s="184"/>
      <c r="G452" s="184"/>
      <c r="H452" s="184"/>
      <c r="I452" s="185" t="s">
        <v>2309</v>
      </c>
      <c r="J452" s="185"/>
      <c r="K452" s="185"/>
      <c r="L452" s="185" t="s">
        <v>1938</v>
      </c>
      <c r="M452" s="185"/>
      <c r="N452" s="185"/>
      <c r="O452" s="185"/>
      <c r="P452" s="185"/>
      <c r="R452" s="185" t="s">
        <v>2006</v>
      </c>
      <c r="S452" s="185"/>
      <c r="T452" s="185"/>
      <c r="U452" s="158">
        <v>25.99</v>
      </c>
    </row>
    <row r="453" spans="1:21" x14ac:dyDescent="0.25">
      <c r="B453" s="184" t="s">
        <v>1944</v>
      </c>
      <c r="C453" s="184"/>
      <c r="D453" s="184"/>
      <c r="E453" s="184"/>
      <c r="F453" s="184"/>
      <c r="G453" s="184"/>
      <c r="H453" s="184"/>
      <c r="I453" s="185" t="s">
        <v>2310</v>
      </c>
      <c r="J453" s="185"/>
      <c r="K453" s="185"/>
      <c r="L453" s="185" t="s">
        <v>1938</v>
      </c>
      <c r="M453" s="185"/>
      <c r="N453" s="185"/>
      <c r="O453" s="185"/>
      <c r="P453" s="185"/>
      <c r="R453" s="185" t="s">
        <v>2006</v>
      </c>
      <c r="S453" s="185"/>
      <c r="T453" s="185"/>
      <c r="U453" s="158">
        <v>79.989999999999995</v>
      </c>
    </row>
    <row r="454" spans="1:21" x14ac:dyDescent="0.25">
      <c r="B454" s="184" t="s">
        <v>1951</v>
      </c>
      <c r="C454" s="184"/>
      <c r="D454" s="184"/>
      <c r="E454" s="184"/>
      <c r="F454" s="184"/>
      <c r="G454" s="184"/>
      <c r="H454" s="184"/>
      <c r="I454" s="185" t="s">
        <v>2311</v>
      </c>
      <c r="J454" s="185"/>
      <c r="K454" s="185"/>
      <c r="L454" s="185" t="s">
        <v>1947</v>
      </c>
      <c r="M454" s="185"/>
      <c r="N454" s="185"/>
      <c r="O454" s="185"/>
      <c r="P454" s="185"/>
      <c r="R454" s="182" t="s">
        <v>2312</v>
      </c>
      <c r="S454" s="182"/>
      <c r="T454" s="182"/>
      <c r="U454" s="158">
        <v>250</v>
      </c>
    </row>
    <row r="455" spans="1:21" x14ac:dyDescent="0.25">
      <c r="R455" s="182"/>
      <c r="S455" s="182"/>
      <c r="T455" s="182"/>
    </row>
    <row r="456" spans="1:21" x14ac:dyDescent="0.25">
      <c r="B456" s="184" t="s">
        <v>2000</v>
      </c>
      <c r="C456" s="184"/>
      <c r="D456" s="184"/>
      <c r="E456" s="184"/>
      <c r="F456" s="184"/>
      <c r="G456" s="184"/>
      <c r="H456" s="184"/>
      <c r="I456" s="185" t="s">
        <v>2313</v>
      </c>
      <c r="J456" s="185"/>
      <c r="K456" s="185"/>
      <c r="L456" s="185" t="s">
        <v>1938</v>
      </c>
      <c r="M456" s="185"/>
      <c r="N456" s="185"/>
      <c r="O456" s="185"/>
      <c r="P456" s="185"/>
      <c r="R456" s="185" t="s">
        <v>2006</v>
      </c>
      <c r="S456" s="185"/>
      <c r="T456" s="185"/>
      <c r="U456" s="158">
        <v>190.91</v>
      </c>
    </row>
    <row r="457" spans="1:21" x14ac:dyDescent="0.25">
      <c r="B457" s="184" t="s">
        <v>1924</v>
      </c>
      <c r="C457" s="184"/>
      <c r="D457" s="184"/>
      <c r="E457" s="184"/>
      <c r="F457" s="184"/>
      <c r="G457" s="184"/>
      <c r="H457" s="184"/>
      <c r="I457" s="185" t="s">
        <v>2314</v>
      </c>
      <c r="J457" s="185"/>
      <c r="K457" s="185"/>
      <c r="L457" s="185" t="s">
        <v>2030</v>
      </c>
      <c r="M457" s="185"/>
      <c r="N457" s="185"/>
      <c r="O457" s="185"/>
      <c r="P457" s="185"/>
      <c r="R457" s="182" t="s">
        <v>2315</v>
      </c>
      <c r="S457" s="182"/>
      <c r="T457" s="182"/>
      <c r="U457" s="158">
        <v>1809</v>
      </c>
    </row>
    <row r="458" spans="1:21" x14ac:dyDescent="0.25">
      <c r="R458" s="182"/>
      <c r="S458" s="182"/>
      <c r="T458" s="182"/>
    </row>
    <row r="459" spans="1:21" ht="6" customHeight="1" x14ac:dyDescent="0.25"/>
    <row r="460" spans="1:21" x14ac:dyDescent="0.25">
      <c r="D460" s="157" t="s">
        <v>2</v>
      </c>
      <c r="F460" s="157" t="s">
        <v>2</v>
      </c>
      <c r="H460" s="157" t="s">
        <v>2</v>
      </c>
      <c r="O460" s="178" t="s">
        <v>2304</v>
      </c>
      <c r="P460" s="178"/>
      <c r="Q460" s="178"/>
      <c r="R460" s="178"/>
      <c r="S460" s="178"/>
      <c r="U460" s="159">
        <v>2756.65</v>
      </c>
    </row>
    <row r="461" spans="1:21" x14ac:dyDescent="0.25">
      <c r="A461" s="186" t="s">
        <v>2316</v>
      </c>
      <c r="B461" s="186"/>
      <c r="C461" s="186"/>
      <c r="D461" s="186"/>
      <c r="E461" s="186"/>
      <c r="F461" s="186"/>
      <c r="G461" s="186"/>
      <c r="H461" s="186"/>
      <c r="I461" s="186"/>
      <c r="J461" s="186"/>
      <c r="K461" s="186"/>
      <c r="L461" s="186"/>
    </row>
    <row r="462" spans="1:21" ht="6" customHeight="1" x14ac:dyDescent="0.25"/>
    <row r="463" spans="1:21" x14ac:dyDescent="0.25">
      <c r="B463" s="184" t="s">
        <v>1933</v>
      </c>
      <c r="C463" s="184"/>
      <c r="D463" s="184"/>
      <c r="E463" s="184"/>
      <c r="F463" s="184"/>
      <c r="G463" s="184"/>
      <c r="H463" s="184"/>
      <c r="I463" s="185" t="s">
        <v>1994</v>
      </c>
      <c r="J463" s="185"/>
      <c r="K463" s="185"/>
      <c r="L463" s="185" t="s">
        <v>1995</v>
      </c>
      <c r="M463" s="185"/>
      <c r="N463" s="185"/>
      <c r="O463" s="185"/>
      <c r="P463" s="185"/>
      <c r="R463" s="182" t="s">
        <v>2317</v>
      </c>
      <c r="S463" s="182"/>
      <c r="T463" s="182"/>
      <c r="U463" s="158">
        <v>258.7</v>
      </c>
    </row>
    <row r="464" spans="1:21" x14ac:dyDescent="0.25">
      <c r="R464" s="182"/>
      <c r="S464" s="182"/>
      <c r="T464" s="182"/>
    </row>
    <row r="465" spans="1:21" x14ac:dyDescent="0.25">
      <c r="B465" s="184" t="s">
        <v>1966</v>
      </c>
      <c r="C465" s="184"/>
      <c r="D465" s="184"/>
      <c r="E465" s="184"/>
      <c r="F465" s="184"/>
      <c r="G465" s="184"/>
      <c r="H465" s="184"/>
      <c r="I465" s="185" t="s">
        <v>2318</v>
      </c>
      <c r="J465" s="185"/>
      <c r="K465" s="185"/>
      <c r="L465" s="185" t="s">
        <v>2286</v>
      </c>
      <c r="M465" s="185"/>
      <c r="N465" s="185"/>
      <c r="O465" s="185"/>
      <c r="P465" s="185"/>
      <c r="R465" s="182" t="s">
        <v>2319</v>
      </c>
      <c r="S465" s="182"/>
      <c r="T465" s="182"/>
      <c r="U465" s="158">
        <v>1450</v>
      </c>
    </row>
    <row r="466" spans="1:21" x14ac:dyDescent="0.25">
      <c r="R466" s="182"/>
      <c r="S466" s="182"/>
      <c r="T466" s="182"/>
    </row>
    <row r="467" spans="1:21" x14ac:dyDescent="0.25">
      <c r="B467" s="184" t="s">
        <v>1966</v>
      </c>
      <c r="C467" s="184"/>
      <c r="D467" s="184"/>
      <c r="E467" s="184"/>
      <c r="F467" s="184"/>
      <c r="G467" s="184"/>
      <c r="H467" s="184"/>
      <c r="I467" s="185" t="s">
        <v>2320</v>
      </c>
      <c r="J467" s="185"/>
      <c r="K467" s="185"/>
      <c r="L467" s="185" t="s">
        <v>1947</v>
      </c>
      <c r="M467" s="185"/>
      <c r="N467" s="185"/>
      <c r="O467" s="185"/>
      <c r="P467" s="185"/>
      <c r="R467" s="182" t="s">
        <v>2321</v>
      </c>
      <c r="S467" s="182"/>
      <c r="T467" s="182"/>
      <c r="U467" s="158">
        <v>990</v>
      </c>
    </row>
    <row r="468" spans="1:21" x14ac:dyDescent="0.25">
      <c r="R468" s="182"/>
      <c r="S468" s="182"/>
      <c r="T468" s="182"/>
    </row>
    <row r="469" spans="1:21" x14ac:dyDescent="0.25">
      <c r="B469" s="184" t="s">
        <v>1973</v>
      </c>
      <c r="C469" s="184"/>
      <c r="D469" s="184"/>
      <c r="E469" s="184"/>
      <c r="F469" s="184"/>
      <c r="G469" s="184"/>
      <c r="H469" s="184"/>
      <c r="I469" s="185" t="s">
        <v>2322</v>
      </c>
      <c r="J469" s="185"/>
      <c r="K469" s="185"/>
      <c r="L469" s="185" t="s">
        <v>2323</v>
      </c>
      <c r="M469" s="185"/>
      <c r="N469" s="185"/>
      <c r="O469" s="185"/>
      <c r="P469" s="185"/>
      <c r="R469" s="182" t="s">
        <v>2324</v>
      </c>
      <c r="S469" s="182"/>
      <c r="T469" s="182"/>
      <c r="U469" s="158">
        <v>1000</v>
      </c>
    </row>
    <row r="470" spans="1:21" x14ac:dyDescent="0.25">
      <c r="R470" s="182"/>
      <c r="S470" s="182"/>
      <c r="T470" s="182"/>
    </row>
    <row r="471" spans="1:21" ht="6" customHeight="1" x14ac:dyDescent="0.25"/>
    <row r="472" spans="1:21" x14ac:dyDescent="0.25">
      <c r="D472" s="157" t="s">
        <v>2</v>
      </c>
      <c r="F472" s="157" t="s">
        <v>2</v>
      </c>
      <c r="H472" s="157" t="s">
        <v>2</v>
      </c>
      <c r="O472" s="178" t="s">
        <v>2316</v>
      </c>
      <c r="P472" s="178"/>
      <c r="Q472" s="178"/>
      <c r="R472" s="178"/>
      <c r="S472" s="178"/>
      <c r="U472" s="159">
        <v>3698.7</v>
      </c>
    </row>
    <row r="473" spans="1:21" x14ac:dyDescent="0.25">
      <c r="A473" s="186" t="s">
        <v>2325</v>
      </c>
      <c r="B473" s="186"/>
      <c r="C473" s="186"/>
      <c r="D473" s="186"/>
      <c r="E473" s="186"/>
      <c r="F473" s="186"/>
      <c r="G473" s="186"/>
      <c r="H473" s="186"/>
      <c r="I473" s="186"/>
      <c r="J473" s="186"/>
      <c r="K473" s="186"/>
      <c r="L473" s="186"/>
    </row>
    <row r="474" spans="1:21" ht="6" customHeight="1" x14ac:dyDescent="0.25"/>
    <row r="475" spans="1:21" x14ac:dyDescent="0.25">
      <c r="B475" s="184" t="s">
        <v>1940</v>
      </c>
      <c r="C475" s="184"/>
      <c r="D475" s="184"/>
      <c r="E475" s="184"/>
      <c r="F475" s="184"/>
      <c r="G475" s="184"/>
      <c r="H475" s="184"/>
      <c r="I475" s="185" t="s">
        <v>2326</v>
      </c>
      <c r="J475" s="185"/>
      <c r="K475" s="185"/>
      <c r="L475" s="185" t="s">
        <v>1947</v>
      </c>
      <c r="M475" s="185"/>
      <c r="N475" s="185"/>
      <c r="O475" s="185"/>
      <c r="P475" s="185"/>
      <c r="R475" s="185" t="s">
        <v>2327</v>
      </c>
      <c r="S475" s="185"/>
      <c r="T475" s="185"/>
      <c r="U475" s="158">
        <v>379.99</v>
      </c>
    </row>
    <row r="476" spans="1:21" x14ac:dyDescent="0.25">
      <c r="B476" s="184" t="s">
        <v>1973</v>
      </c>
      <c r="C476" s="184"/>
      <c r="D476" s="184"/>
      <c r="E476" s="184"/>
      <c r="F476" s="184"/>
      <c r="G476" s="184"/>
      <c r="H476" s="184"/>
      <c r="I476" s="185" t="s">
        <v>2328</v>
      </c>
      <c r="J476" s="185"/>
      <c r="K476" s="185"/>
      <c r="L476" s="185" t="s">
        <v>2063</v>
      </c>
      <c r="M476" s="185"/>
      <c r="N476" s="185"/>
      <c r="O476" s="185"/>
      <c r="P476" s="185"/>
      <c r="R476" s="182" t="s">
        <v>2329</v>
      </c>
      <c r="S476" s="182"/>
      <c r="T476" s="182"/>
      <c r="U476" s="158">
        <v>315</v>
      </c>
    </row>
    <row r="477" spans="1:21" x14ac:dyDescent="0.25">
      <c r="R477" s="182"/>
      <c r="S477" s="182"/>
      <c r="T477" s="182"/>
    </row>
    <row r="478" spans="1:21" x14ac:dyDescent="0.25">
      <c r="B478" s="184" t="s">
        <v>2070</v>
      </c>
      <c r="C478" s="184"/>
      <c r="D478" s="184"/>
      <c r="E478" s="184"/>
      <c r="F478" s="184"/>
      <c r="G478" s="184"/>
      <c r="H478" s="184"/>
      <c r="I478" s="185" t="s">
        <v>2330</v>
      </c>
      <c r="J478" s="185"/>
      <c r="K478" s="185"/>
      <c r="L478" s="185" t="s">
        <v>1957</v>
      </c>
      <c r="M478" s="185"/>
      <c r="N478" s="185"/>
      <c r="O478" s="185"/>
      <c r="P478" s="185"/>
      <c r="R478" s="182" t="s">
        <v>2331</v>
      </c>
      <c r="S478" s="182"/>
      <c r="T478" s="182"/>
      <c r="U478" s="158">
        <v>18.02</v>
      </c>
    </row>
    <row r="479" spans="1:21" x14ac:dyDescent="0.25">
      <c r="R479" s="182"/>
      <c r="S479" s="182"/>
      <c r="T479" s="182"/>
    </row>
    <row r="480" spans="1:21" ht="6" customHeight="1" x14ac:dyDescent="0.25"/>
    <row r="481" spans="1:21" x14ac:dyDescent="0.25">
      <c r="D481" s="157" t="s">
        <v>2</v>
      </c>
      <c r="F481" s="157" t="s">
        <v>2</v>
      </c>
      <c r="H481" s="157" t="s">
        <v>2</v>
      </c>
      <c r="O481" s="178" t="s">
        <v>2325</v>
      </c>
      <c r="P481" s="178"/>
      <c r="Q481" s="178"/>
      <c r="R481" s="178"/>
      <c r="S481" s="178"/>
      <c r="U481" s="159">
        <v>713.01</v>
      </c>
    </row>
    <row r="482" spans="1:21" x14ac:dyDescent="0.25">
      <c r="A482" s="186" t="s">
        <v>2332</v>
      </c>
      <c r="B482" s="186"/>
      <c r="C482" s="186"/>
      <c r="D482" s="186"/>
      <c r="E482" s="186"/>
      <c r="F482" s="186"/>
      <c r="G482" s="186"/>
      <c r="H482" s="186"/>
      <c r="I482" s="186"/>
      <c r="J482" s="186"/>
      <c r="K482" s="186"/>
      <c r="L482" s="186"/>
    </row>
    <row r="483" spans="1:21" ht="6" customHeight="1" x14ac:dyDescent="0.25"/>
    <row r="484" spans="1:21" x14ac:dyDescent="0.25">
      <c r="B484" s="184" t="s">
        <v>2333</v>
      </c>
      <c r="C484" s="184"/>
      <c r="D484" s="184"/>
      <c r="E484" s="184"/>
      <c r="F484" s="184"/>
      <c r="G484" s="184"/>
      <c r="H484" s="184"/>
      <c r="I484" s="185" t="s">
        <v>2330</v>
      </c>
      <c r="J484" s="185"/>
      <c r="K484" s="185"/>
      <c r="L484" s="185" t="s">
        <v>1957</v>
      </c>
      <c r="M484" s="185"/>
      <c r="N484" s="185"/>
      <c r="O484" s="185"/>
      <c r="P484" s="185"/>
      <c r="R484" s="185" t="s">
        <v>2334</v>
      </c>
      <c r="S484" s="185"/>
      <c r="T484" s="185"/>
      <c r="U484" s="158">
        <v>17.95</v>
      </c>
    </row>
    <row r="485" spans="1:21" ht="6" customHeight="1" x14ac:dyDescent="0.25"/>
    <row r="486" spans="1:21" x14ac:dyDescent="0.25">
      <c r="D486" s="157" t="s">
        <v>2</v>
      </c>
      <c r="F486" s="157" t="s">
        <v>2</v>
      </c>
      <c r="H486" s="157" t="s">
        <v>2</v>
      </c>
      <c r="O486" s="178" t="s">
        <v>2332</v>
      </c>
      <c r="P486" s="178"/>
      <c r="Q486" s="178"/>
      <c r="R486" s="178"/>
      <c r="S486" s="178"/>
      <c r="U486" s="159">
        <v>17.95</v>
      </c>
    </row>
    <row r="487" spans="1:21" x14ac:dyDescent="0.25">
      <c r="A487" s="186" t="s">
        <v>2335</v>
      </c>
      <c r="B487" s="186"/>
      <c r="C487" s="186"/>
      <c r="D487" s="186"/>
      <c r="E487" s="186"/>
      <c r="F487" s="186"/>
      <c r="G487" s="186"/>
      <c r="H487" s="186"/>
      <c r="I487" s="186"/>
      <c r="J487" s="186"/>
      <c r="K487" s="186"/>
      <c r="L487" s="186"/>
    </row>
    <row r="488" spans="1:21" ht="6" customHeight="1" x14ac:dyDescent="0.25"/>
    <row r="489" spans="1:21" x14ac:dyDescent="0.25">
      <c r="B489" s="184" t="s">
        <v>1977</v>
      </c>
      <c r="C489" s="184"/>
      <c r="D489" s="184"/>
      <c r="E489" s="184"/>
      <c r="F489" s="184"/>
      <c r="G489" s="184"/>
      <c r="H489" s="184"/>
      <c r="I489" s="182" t="s">
        <v>2336</v>
      </c>
      <c r="J489" s="182"/>
      <c r="K489" s="182"/>
      <c r="L489" s="185" t="s">
        <v>1947</v>
      </c>
      <c r="M489" s="185"/>
      <c r="N489" s="185"/>
      <c r="O489" s="185"/>
      <c r="P489" s="185"/>
      <c r="R489" s="185" t="s">
        <v>2337</v>
      </c>
      <c r="S489" s="185"/>
      <c r="T489" s="185"/>
      <c r="U489" s="158">
        <v>65</v>
      </c>
    </row>
    <row r="490" spans="1:21" x14ac:dyDescent="0.25">
      <c r="I490" s="182"/>
      <c r="J490" s="182"/>
      <c r="K490" s="182"/>
    </row>
    <row r="491" spans="1:21" ht="6" customHeight="1" x14ac:dyDescent="0.25"/>
    <row r="492" spans="1:21" x14ac:dyDescent="0.25">
      <c r="D492" s="157" t="s">
        <v>2</v>
      </c>
      <c r="F492" s="157" t="s">
        <v>2</v>
      </c>
      <c r="H492" s="157" t="s">
        <v>2</v>
      </c>
      <c r="O492" s="178" t="s">
        <v>2335</v>
      </c>
      <c r="P492" s="178"/>
      <c r="Q492" s="178"/>
      <c r="R492" s="178"/>
      <c r="S492" s="178"/>
      <c r="U492" s="159">
        <v>65</v>
      </c>
    </row>
    <row r="493" spans="1:21" x14ac:dyDescent="0.25">
      <c r="A493" s="186" t="s">
        <v>2338</v>
      </c>
      <c r="B493" s="186"/>
      <c r="C493" s="186"/>
      <c r="D493" s="186"/>
      <c r="E493" s="186"/>
      <c r="F493" s="186"/>
      <c r="G493" s="186"/>
      <c r="H493" s="186"/>
      <c r="I493" s="186"/>
      <c r="J493" s="186"/>
      <c r="K493" s="186"/>
      <c r="L493" s="186"/>
    </row>
    <row r="494" spans="1:21" ht="6" customHeight="1" x14ac:dyDescent="0.25"/>
    <row r="495" spans="1:21" x14ac:dyDescent="0.25">
      <c r="B495" s="184" t="s">
        <v>2034</v>
      </c>
      <c r="C495" s="184"/>
      <c r="D495" s="184"/>
      <c r="E495" s="184"/>
      <c r="F495" s="184"/>
      <c r="G495" s="184"/>
      <c r="H495" s="184"/>
      <c r="I495" s="185" t="s">
        <v>2339</v>
      </c>
      <c r="J495" s="185"/>
      <c r="K495" s="185"/>
      <c r="L495" s="185" t="s">
        <v>1926</v>
      </c>
      <c r="M495" s="185"/>
      <c r="N495" s="185"/>
      <c r="O495" s="185"/>
      <c r="P495" s="185"/>
      <c r="R495" s="182" t="s">
        <v>2340</v>
      </c>
      <c r="S495" s="182"/>
      <c r="T495" s="182"/>
      <c r="U495" s="158">
        <v>122.1</v>
      </c>
    </row>
    <row r="496" spans="1:21" x14ac:dyDescent="0.25">
      <c r="R496" s="182"/>
      <c r="S496" s="182"/>
      <c r="T496" s="182"/>
    </row>
    <row r="497" spans="1:22" x14ac:dyDescent="0.25">
      <c r="B497" s="184" t="s">
        <v>1933</v>
      </c>
      <c r="C497" s="184"/>
      <c r="D497" s="184"/>
      <c r="E497" s="184"/>
      <c r="F497" s="184"/>
      <c r="G497" s="184"/>
      <c r="H497" s="184"/>
      <c r="I497" s="185" t="s">
        <v>2341</v>
      </c>
      <c r="J497" s="185"/>
      <c r="K497" s="185"/>
      <c r="L497" s="185" t="s">
        <v>2063</v>
      </c>
      <c r="M497" s="185"/>
      <c r="N497" s="185"/>
      <c r="O497" s="185"/>
      <c r="P497" s="185"/>
      <c r="R497" s="185" t="s">
        <v>2342</v>
      </c>
      <c r="S497" s="185"/>
      <c r="T497" s="185"/>
      <c r="U497" s="158">
        <v>180</v>
      </c>
    </row>
    <row r="498" spans="1:22" x14ac:dyDescent="0.25">
      <c r="B498" s="184" t="s">
        <v>1916</v>
      </c>
      <c r="C498" s="184"/>
      <c r="D498" s="184"/>
      <c r="E498" s="184"/>
      <c r="F498" s="184"/>
      <c r="G498" s="184"/>
      <c r="H498" s="184"/>
      <c r="I498" s="185" t="s">
        <v>2343</v>
      </c>
      <c r="J498" s="185"/>
      <c r="K498" s="185"/>
      <c r="L498" s="185" t="s">
        <v>2275</v>
      </c>
      <c r="M498" s="185"/>
      <c r="N498" s="185"/>
      <c r="O498" s="185"/>
      <c r="P498" s="185"/>
      <c r="R498" s="185" t="s">
        <v>2344</v>
      </c>
      <c r="S498" s="185"/>
      <c r="T498" s="185"/>
      <c r="U498" s="158">
        <v>125</v>
      </c>
    </row>
    <row r="499" spans="1:22" x14ac:dyDescent="0.25">
      <c r="B499" s="184" t="s">
        <v>1916</v>
      </c>
      <c r="C499" s="184"/>
      <c r="D499" s="184"/>
      <c r="E499" s="184"/>
      <c r="F499" s="184"/>
      <c r="G499" s="184"/>
      <c r="H499" s="184"/>
      <c r="I499" s="185" t="s">
        <v>2345</v>
      </c>
      <c r="J499" s="185"/>
      <c r="K499" s="185"/>
      <c r="L499" s="185" t="s">
        <v>2063</v>
      </c>
      <c r="M499" s="185"/>
      <c r="N499" s="185"/>
      <c r="O499" s="185"/>
      <c r="P499" s="185"/>
      <c r="R499" s="185" t="s">
        <v>2344</v>
      </c>
      <c r="S499" s="185"/>
      <c r="T499" s="185"/>
      <c r="U499" s="158">
        <v>155</v>
      </c>
    </row>
    <row r="500" spans="1:22" x14ac:dyDescent="0.25">
      <c r="B500" s="184" t="s">
        <v>1916</v>
      </c>
      <c r="C500" s="184"/>
      <c r="D500" s="184"/>
      <c r="E500" s="184"/>
      <c r="F500" s="184"/>
      <c r="G500" s="184"/>
      <c r="H500" s="184"/>
      <c r="I500" s="185" t="s">
        <v>2345</v>
      </c>
      <c r="J500" s="185"/>
      <c r="K500" s="185"/>
      <c r="L500" s="185" t="s">
        <v>2275</v>
      </c>
      <c r="M500" s="185"/>
      <c r="N500" s="185"/>
      <c r="O500" s="185"/>
      <c r="P500" s="185"/>
      <c r="R500" s="185" t="s">
        <v>2344</v>
      </c>
      <c r="S500" s="185"/>
      <c r="T500" s="185"/>
      <c r="U500" s="158">
        <v>150</v>
      </c>
    </row>
    <row r="501" spans="1:22" x14ac:dyDescent="0.25">
      <c r="B501" s="184" t="s">
        <v>1916</v>
      </c>
      <c r="C501" s="184"/>
      <c r="D501" s="184"/>
      <c r="E501" s="184"/>
      <c r="F501" s="184"/>
      <c r="G501" s="184"/>
      <c r="H501" s="184"/>
      <c r="I501" s="185" t="s">
        <v>2346</v>
      </c>
      <c r="J501" s="185"/>
      <c r="K501" s="185"/>
      <c r="L501" s="185" t="s">
        <v>2045</v>
      </c>
      <c r="M501" s="185"/>
      <c r="N501" s="185"/>
      <c r="O501" s="185"/>
      <c r="P501" s="185"/>
      <c r="R501" s="185" t="s">
        <v>2347</v>
      </c>
      <c r="S501" s="185"/>
      <c r="T501" s="185"/>
      <c r="U501" s="158">
        <v>55</v>
      </c>
    </row>
    <row r="502" spans="1:22" x14ac:dyDescent="0.25">
      <c r="B502" s="184" t="s">
        <v>1916</v>
      </c>
      <c r="C502" s="184"/>
      <c r="D502" s="184"/>
      <c r="E502" s="184"/>
      <c r="F502" s="184"/>
      <c r="G502" s="184"/>
      <c r="H502" s="184"/>
      <c r="I502" s="185" t="s">
        <v>2348</v>
      </c>
      <c r="J502" s="185"/>
      <c r="K502" s="185"/>
      <c r="L502" s="185" t="s">
        <v>1938</v>
      </c>
      <c r="M502" s="185"/>
      <c r="N502" s="185"/>
      <c r="O502" s="185"/>
      <c r="P502" s="185"/>
      <c r="R502" s="185" t="s">
        <v>2349</v>
      </c>
      <c r="S502" s="185"/>
      <c r="T502" s="185"/>
      <c r="U502" s="158">
        <v>32.76</v>
      </c>
    </row>
    <row r="503" spans="1:22" x14ac:dyDescent="0.25">
      <c r="B503" s="184" t="s">
        <v>1916</v>
      </c>
      <c r="C503" s="184"/>
      <c r="D503" s="184"/>
      <c r="E503" s="184"/>
      <c r="F503" s="184"/>
      <c r="G503" s="184"/>
      <c r="H503" s="184"/>
      <c r="I503" s="185" t="s">
        <v>2350</v>
      </c>
      <c r="J503" s="185"/>
      <c r="K503" s="185"/>
      <c r="L503" s="185" t="s">
        <v>2045</v>
      </c>
      <c r="M503" s="185"/>
      <c r="N503" s="185"/>
      <c r="O503" s="185"/>
      <c r="P503" s="185"/>
      <c r="R503" s="185" t="s">
        <v>2351</v>
      </c>
      <c r="S503" s="185"/>
      <c r="T503" s="185"/>
      <c r="U503" s="158">
        <v>50.77</v>
      </c>
    </row>
    <row r="504" spans="1:22" x14ac:dyDescent="0.25">
      <c r="B504" s="184" t="s">
        <v>1943</v>
      </c>
      <c r="C504" s="184"/>
      <c r="D504" s="184"/>
      <c r="E504" s="184"/>
      <c r="F504" s="184"/>
      <c r="G504" s="184"/>
      <c r="H504" s="184"/>
      <c r="I504" s="185" t="s">
        <v>2343</v>
      </c>
      <c r="J504" s="185"/>
      <c r="K504" s="185"/>
      <c r="L504" s="185" t="s">
        <v>2056</v>
      </c>
      <c r="M504" s="185"/>
      <c r="N504" s="185"/>
      <c r="O504" s="185"/>
      <c r="P504" s="185"/>
      <c r="R504" s="182" t="s">
        <v>2352</v>
      </c>
      <c r="S504" s="182"/>
      <c r="T504" s="182"/>
      <c r="U504" s="158">
        <v>525</v>
      </c>
    </row>
    <row r="505" spans="1:22" x14ac:dyDescent="0.25">
      <c r="R505" s="182"/>
      <c r="S505" s="182"/>
      <c r="T505" s="182"/>
    </row>
    <row r="506" spans="1:22" x14ac:dyDescent="0.25">
      <c r="B506" s="184" t="s">
        <v>1944</v>
      </c>
      <c r="C506" s="184"/>
      <c r="D506" s="184"/>
      <c r="E506" s="184"/>
      <c r="F506" s="184"/>
      <c r="G506" s="184"/>
      <c r="H506" s="184"/>
      <c r="I506" s="185" t="s">
        <v>2353</v>
      </c>
      <c r="J506" s="185"/>
      <c r="K506" s="185"/>
      <c r="L506" s="185" t="s">
        <v>1947</v>
      </c>
      <c r="M506" s="185"/>
      <c r="N506" s="185"/>
      <c r="O506" s="185"/>
      <c r="P506" s="185"/>
      <c r="R506" s="185" t="s">
        <v>2354</v>
      </c>
      <c r="S506" s="185"/>
      <c r="T506" s="185"/>
      <c r="U506" s="158">
        <v>2484.0100000000002</v>
      </c>
    </row>
    <row r="507" spans="1:22" x14ac:dyDescent="0.25">
      <c r="B507" s="184" t="s">
        <v>1963</v>
      </c>
      <c r="C507" s="184"/>
      <c r="D507" s="184"/>
      <c r="E507" s="184"/>
      <c r="F507" s="184"/>
      <c r="G507" s="184"/>
      <c r="H507" s="184"/>
      <c r="I507" s="185" t="s">
        <v>2350</v>
      </c>
      <c r="J507" s="185"/>
      <c r="K507" s="185"/>
      <c r="L507" s="185" t="s">
        <v>2045</v>
      </c>
      <c r="M507" s="185"/>
      <c r="N507" s="185"/>
      <c r="O507" s="185"/>
      <c r="P507" s="185"/>
      <c r="R507" s="185" t="s">
        <v>2351</v>
      </c>
      <c r="S507" s="185"/>
      <c r="T507" s="185"/>
      <c r="U507" s="158">
        <v>15.5</v>
      </c>
    </row>
    <row r="508" spans="1:22" ht="6" customHeight="1" x14ac:dyDescent="0.25"/>
    <row r="509" spans="1:22" x14ac:dyDescent="0.25">
      <c r="D509" s="157" t="s">
        <v>2</v>
      </c>
      <c r="F509" s="157" t="s">
        <v>2</v>
      </c>
      <c r="H509" s="157" t="s">
        <v>2</v>
      </c>
      <c r="O509" s="178" t="s">
        <v>2338</v>
      </c>
      <c r="P509" s="178"/>
      <c r="Q509" s="178"/>
      <c r="R509" s="178"/>
      <c r="S509" s="178"/>
      <c r="U509" s="159">
        <v>3895.14</v>
      </c>
    </row>
    <row r="510" spans="1:22" ht="19.5" customHeight="1" x14ac:dyDescent="0.25"/>
    <row r="511" spans="1:22" ht="11.25" customHeight="1" x14ac:dyDescent="0.25"/>
    <row r="512" spans="1:22" ht="13.5" customHeight="1" x14ac:dyDescent="0.25">
      <c r="A512" s="182" t="s">
        <v>1985</v>
      </c>
      <c r="B512" s="182"/>
      <c r="C512" s="182"/>
      <c r="D512" s="182"/>
      <c r="E512" s="182"/>
      <c r="F512" s="182"/>
      <c r="G512" s="182"/>
      <c r="H512" s="182"/>
      <c r="I512" s="182"/>
      <c r="J512" s="182"/>
      <c r="K512" s="182"/>
      <c r="L512" s="182"/>
      <c r="M512" s="182"/>
      <c r="P512" s="183" t="s">
        <v>2355</v>
      </c>
      <c r="Q512" s="183"/>
      <c r="R512" s="183"/>
      <c r="S512" s="183"/>
      <c r="T512" s="183"/>
      <c r="U512" s="183"/>
      <c r="V512" s="183"/>
    </row>
    <row r="513" spans="1:21" ht="20.25" customHeight="1" x14ac:dyDescent="0.25">
      <c r="A513" s="187" t="s">
        <v>1987</v>
      </c>
      <c r="B513" s="187"/>
      <c r="C513" s="187"/>
      <c r="D513" s="187"/>
      <c r="E513" s="187"/>
      <c r="F513" s="187"/>
      <c r="G513" s="187"/>
      <c r="H513" s="187"/>
      <c r="I513" s="187"/>
      <c r="J513" s="187"/>
      <c r="K513" s="187"/>
      <c r="L513" s="187"/>
      <c r="M513" s="187"/>
      <c r="N513" s="187"/>
      <c r="O513" s="187"/>
      <c r="P513" s="187"/>
      <c r="Q513" s="187"/>
      <c r="R513" s="187"/>
      <c r="S513" s="187"/>
      <c r="T513" s="187"/>
      <c r="U513" s="187"/>
    </row>
    <row r="514" spans="1:21" ht="7.5" customHeight="1" x14ac:dyDescent="0.25"/>
    <row r="515" spans="1:21" x14ac:dyDescent="0.25">
      <c r="A515" s="186" t="s">
        <v>2356</v>
      </c>
      <c r="B515" s="186"/>
      <c r="C515" s="186"/>
      <c r="D515" s="186"/>
      <c r="E515" s="186"/>
      <c r="F515" s="186"/>
      <c r="G515" s="186"/>
      <c r="H515" s="186"/>
      <c r="I515" s="186"/>
      <c r="J515" s="186"/>
      <c r="K515" s="186"/>
      <c r="L515" s="186"/>
    </row>
    <row r="516" spans="1:21" ht="6" customHeight="1" x14ac:dyDescent="0.25"/>
    <row r="517" spans="1:21" x14ac:dyDescent="0.25">
      <c r="B517" s="184" t="s">
        <v>1929</v>
      </c>
      <c r="C517" s="184"/>
      <c r="D517" s="184"/>
      <c r="E517" s="184"/>
      <c r="F517" s="184"/>
      <c r="G517" s="184"/>
      <c r="H517" s="184"/>
      <c r="I517" s="185" t="s">
        <v>2078</v>
      </c>
      <c r="J517" s="185"/>
      <c r="K517" s="185"/>
      <c r="L517" s="185" t="s">
        <v>1938</v>
      </c>
      <c r="M517" s="185"/>
      <c r="N517" s="185"/>
      <c r="O517" s="185"/>
      <c r="P517" s="185"/>
      <c r="R517" s="185" t="s">
        <v>2357</v>
      </c>
      <c r="S517" s="185"/>
      <c r="T517" s="185"/>
      <c r="U517" s="158">
        <v>91.14</v>
      </c>
    </row>
    <row r="518" spans="1:21" x14ac:dyDescent="0.25">
      <c r="B518" s="184" t="s">
        <v>2034</v>
      </c>
      <c r="C518" s="184"/>
      <c r="D518" s="184"/>
      <c r="E518" s="184"/>
      <c r="F518" s="184"/>
      <c r="G518" s="184"/>
      <c r="H518" s="184"/>
      <c r="I518" s="185" t="s">
        <v>2358</v>
      </c>
      <c r="J518" s="185"/>
      <c r="K518" s="185"/>
      <c r="L518" s="185" t="s">
        <v>1938</v>
      </c>
      <c r="M518" s="185"/>
      <c r="N518" s="185"/>
      <c r="O518" s="185"/>
      <c r="P518" s="185"/>
      <c r="R518" s="185" t="s">
        <v>2359</v>
      </c>
      <c r="S518" s="185"/>
      <c r="T518" s="185"/>
      <c r="U518" s="158">
        <v>45</v>
      </c>
    </row>
    <row r="519" spans="1:21" x14ac:dyDescent="0.25">
      <c r="B519" s="184" t="s">
        <v>2047</v>
      </c>
      <c r="C519" s="184"/>
      <c r="D519" s="184"/>
      <c r="E519" s="184"/>
      <c r="F519" s="184"/>
      <c r="G519" s="184"/>
      <c r="H519" s="184"/>
      <c r="I519" s="185" t="s">
        <v>1998</v>
      </c>
      <c r="J519" s="185"/>
      <c r="K519" s="185"/>
      <c r="L519" s="185" t="s">
        <v>1938</v>
      </c>
      <c r="M519" s="185"/>
      <c r="N519" s="185"/>
      <c r="O519" s="185"/>
      <c r="P519" s="185"/>
      <c r="R519" s="182" t="s">
        <v>2360</v>
      </c>
      <c r="S519" s="182"/>
      <c r="T519" s="182"/>
      <c r="U519" s="158">
        <v>134</v>
      </c>
    </row>
    <row r="520" spans="1:21" x14ac:dyDescent="0.25">
      <c r="R520" s="182"/>
      <c r="S520" s="182"/>
      <c r="T520" s="182"/>
    </row>
    <row r="521" spans="1:21" x14ac:dyDescent="0.25">
      <c r="B521" s="184" t="s">
        <v>2047</v>
      </c>
      <c r="C521" s="184"/>
      <c r="D521" s="184"/>
      <c r="E521" s="184"/>
      <c r="F521" s="184"/>
      <c r="G521" s="184"/>
      <c r="H521" s="184"/>
      <c r="I521" s="185" t="s">
        <v>2361</v>
      </c>
      <c r="J521" s="185"/>
      <c r="K521" s="185"/>
      <c r="L521" s="185" t="s">
        <v>2106</v>
      </c>
      <c r="M521" s="185"/>
      <c r="N521" s="185"/>
      <c r="O521" s="185"/>
      <c r="P521" s="185"/>
      <c r="R521" s="185" t="s">
        <v>2362</v>
      </c>
      <c r="S521" s="185"/>
      <c r="T521" s="185"/>
      <c r="U521" s="158">
        <v>60</v>
      </c>
    </row>
    <row r="522" spans="1:21" x14ac:dyDescent="0.25">
      <c r="B522" s="184" t="s">
        <v>2047</v>
      </c>
      <c r="C522" s="184"/>
      <c r="D522" s="184"/>
      <c r="E522" s="184"/>
      <c r="F522" s="184"/>
      <c r="G522" s="184"/>
      <c r="H522" s="184"/>
      <c r="I522" s="185" t="s">
        <v>2363</v>
      </c>
      <c r="J522" s="185"/>
      <c r="K522" s="185"/>
      <c r="L522" s="185" t="s">
        <v>1938</v>
      </c>
      <c r="M522" s="185"/>
      <c r="N522" s="185"/>
      <c r="O522" s="185"/>
      <c r="P522" s="185"/>
      <c r="R522" s="182" t="s">
        <v>2360</v>
      </c>
      <c r="S522" s="182"/>
      <c r="T522" s="182"/>
      <c r="U522" s="158">
        <v>173.82</v>
      </c>
    </row>
    <row r="523" spans="1:21" x14ac:dyDescent="0.25">
      <c r="R523" s="182"/>
      <c r="S523" s="182"/>
      <c r="T523" s="182"/>
    </row>
    <row r="524" spans="1:21" x14ac:dyDescent="0.25">
      <c r="B524" s="184" t="s">
        <v>2047</v>
      </c>
      <c r="C524" s="184"/>
      <c r="D524" s="184"/>
      <c r="E524" s="184"/>
      <c r="F524" s="184"/>
      <c r="G524" s="184"/>
      <c r="H524" s="184"/>
      <c r="I524" s="185" t="s">
        <v>1998</v>
      </c>
      <c r="J524" s="185"/>
      <c r="K524" s="185"/>
      <c r="L524" s="185" t="s">
        <v>1947</v>
      </c>
      <c r="M524" s="185"/>
      <c r="N524" s="185"/>
      <c r="O524" s="185"/>
      <c r="P524" s="185"/>
      <c r="R524" s="182" t="s">
        <v>2364</v>
      </c>
      <c r="S524" s="182"/>
      <c r="T524" s="182"/>
      <c r="U524" s="158">
        <v>148</v>
      </c>
    </row>
    <row r="525" spans="1:21" x14ac:dyDescent="0.25">
      <c r="R525" s="182"/>
      <c r="S525" s="182"/>
      <c r="T525" s="182"/>
    </row>
    <row r="526" spans="1:21" x14ac:dyDescent="0.25">
      <c r="B526" s="184" t="s">
        <v>2047</v>
      </c>
      <c r="C526" s="184"/>
      <c r="D526" s="184"/>
      <c r="E526" s="184"/>
      <c r="F526" s="184"/>
      <c r="G526" s="184"/>
      <c r="H526" s="184"/>
      <c r="I526" s="185" t="s">
        <v>2365</v>
      </c>
      <c r="J526" s="185"/>
      <c r="K526" s="185"/>
      <c r="L526" s="185" t="s">
        <v>1938</v>
      </c>
      <c r="M526" s="185"/>
      <c r="N526" s="185"/>
      <c r="O526" s="185"/>
      <c r="P526" s="185"/>
      <c r="R526" s="185" t="s">
        <v>2366</v>
      </c>
      <c r="S526" s="185"/>
      <c r="T526" s="185"/>
      <c r="U526" s="158">
        <v>55.83</v>
      </c>
    </row>
    <row r="527" spans="1:21" x14ac:dyDescent="0.25">
      <c r="B527" s="184" t="s">
        <v>2047</v>
      </c>
      <c r="C527" s="184"/>
      <c r="D527" s="184"/>
      <c r="E527" s="184"/>
      <c r="F527" s="184"/>
      <c r="G527" s="184"/>
      <c r="H527" s="184"/>
      <c r="I527" s="185" t="s">
        <v>2365</v>
      </c>
      <c r="J527" s="185"/>
      <c r="K527" s="185"/>
      <c r="L527" s="185" t="s">
        <v>1947</v>
      </c>
      <c r="M527" s="185"/>
      <c r="N527" s="185"/>
      <c r="O527" s="185"/>
      <c r="P527" s="185"/>
      <c r="R527" s="182" t="s">
        <v>2367</v>
      </c>
      <c r="S527" s="182"/>
      <c r="T527" s="182"/>
      <c r="U527" s="158">
        <v>259.51</v>
      </c>
    </row>
    <row r="528" spans="1:21" x14ac:dyDescent="0.25">
      <c r="R528" s="182"/>
      <c r="S528" s="182"/>
      <c r="T528" s="182"/>
    </row>
    <row r="529" spans="2:21" x14ac:dyDescent="0.25">
      <c r="B529" s="184" t="s">
        <v>2047</v>
      </c>
      <c r="C529" s="184"/>
      <c r="D529" s="184"/>
      <c r="E529" s="184"/>
      <c r="F529" s="184"/>
      <c r="G529" s="184"/>
      <c r="H529" s="184"/>
      <c r="I529" s="185" t="s">
        <v>2368</v>
      </c>
      <c r="J529" s="185"/>
      <c r="K529" s="185"/>
      <c r="L529" s="185" t="s">
        <v>2369</v>
      </c>
      <c r="M529" s="185"/>
      <c r="N529" s="185"/>
      <c r="O529" s="185"/>
      <c r="P529" s="185"/>
      <c r="R529" s="182" t="s">
        <v>2370</v>
      </c>
      <c r="S529" s="182"/>
      <c r="T529" s="182"/>
      <c r="U529" s="158">
        <v>270.69</v>
      </c>
    </row>
    <row r="530" spans="2:21" x14ac:dyDescent="0.25">
      <c r="R530" s="182"/>
      <c r="S530" s="182"/>
      <c r="T530" s="182"/>
    </row>
    <row r="531" spans="2:21" x14ac:dyDescent="0.25">
      <c r="B531" s="184" t="s">
        <v>2047</v>
      </c>
      <c r="C531" s="184"/>
      <c r="D531" s="184"/>
      <c r="E531" s="184"/>
      <c r="F531" s="184"/>
      <c r="G531" s="184"/>
      <c r="H531" s="184"/>
      <c r="I531" s="185" t="s">
        <v>2368</v>
      </c>
      <c r="J531" s="185"/>
      <c r="K531" s="185"/>
      <c r="L531" s="185" t="s">
        <v>1938</v>
      </c>
      <c r="M531" s="185"/>
      <c r="N531" s="185"/>
      <c r="O531" s="185"/>
      <c r="P531" s="185"/>
      <c r="R531" s="182" t="s">
        <v>2371</v>
      </c>
      <c r="S531" s="182"/>
      <c r="T531" s="182"/>
      <c r="U531" s="158">
        <v>187.56</v>
      </c>
    </row>
    <row r="532" spans="2:21" x14ac:dyDescent="0.25">
      <c r="R532" s="182"/>
      <c r="S532" s="182"/>
      <c r="T532" s="182"/>
    </row>
    <row r="533" spans="2:21" x14ac:dyDescent="0.25">
      <c r="B533" s="184" t="s">
        <v>1936</v>
      </c>
      <c r="C533" s="184"/>
      <c r="D533" s="184"/>
      <c r="E533" s="184"/>
      <c r="F533" s="184"/>
      <c r="G533" s="184"/>
      <c r="H533" s="184"/>
      <c r="I533" s="185" t="s">
        <v>2368</v>
      </c>
      <c r="J533" s="185"/>
      <c r="K533" s="185"/>
      <c r="L533" s="185" t="s">
        <v>1938</v>
      </c>
      <c r="M533" s="185"/>
      <c r="N533" s="185"/>
      <c r="O533" s="185"/>
      <c r="P533" s="185"/>
      <c r="R533" s="185" t="s">
        <v>2372</v>
      </c>
      <c r="S533" s="185"/>
      <c r="T533" s="185"/>
      <c r="U533" s="158">
        <v>121.83</v>
      </c>
    </row>
    <row r="534" spans="2:21" x14ac:dyDescent="0.25">
      <c r="B534" s="184" t="s">
        <v>1991</v>
      </c>
      <c r="C534" s="184"/>
      <c r="D534" s="184"/>
      <c r="E534" s="184"/>
      <c r="F534" s="184"/>
      <c r="G534" s="184"/>
      <c r="H534" s="184"/>
      <c r="I534" s="185" t="s">
        <v>1994</v>
      </c>
      <c r="J534" s="185"/>
      <c r="K534" s="185"/>
      <c r="L534" s="185" t="s">
        <v>1995</v>
      </c>
      <c r="M534" s="185"/>
      <c r="N534" s="185"/>
      <c r="O534" s="185"/>
      <c r="P534" s="185"/>
      <c r="R534" s="185" t="s">
        <v>2373</v>
      </c>
      <c r="S534" s="185"/>
      <c r="T534" s="185"/>
      <c r="U534" s="158">
        <v>545.14</v>
      </c>
    </row>
    <row r="535" spans="2:21" x14ac:dyDescent="0.25">
      <c r="B535" s="184" t="s">
        <v>1991</v>
      </c>
      <c r="C535" s="184"/>
      <c r="D535" s="184"/>
      <c r="E535" s="184"/>
      <c r="F535" s="184"/>
      <c r="G535" s="184"/>
      <c r="H535" s="184"/>
      <c r="I535" s="185" t="s">
        <v>1994</v>
      </c>
      <c r="J535" s="185"/>
      <c r="K535" s="185"/>
      <c r="L535" s="185" t="s">
        <v>1995</v>
      </c>
      <c r="M535" s="185"/>
      <c r="N535" s="185"/>
      <c r="O535" s="185"/>
      <c r="P535" s="185"/>
      <c r="R535" s="182" t="s">
        <v>2374</v>
      </c>
      <c r="S535" s="182"/>
      <c r="T535" s="182"/>
      <c r="U535" s="158">
        <v>545.14</v>
      </c>
    </row>
    <row r="536" spans="2:21" x14ac:dyDescent="0.25">
      <c r="R536" s="182"/>
      <c r="S536" s="182"/>
      <c r="T536" s="182"/>
    </row>
    <row r="537" spans="2:21" x14ac:dyDescent="0.25">
      <c r="B537" s="184" t="s">
        <v>1993</v>
      </c>
      <c r="C537" s="184"/>
      <c r="D537" s="184"/>
      <c r="E537" s="184"/>
      <c r="F537" s="184"/>
      <c r="G537" s="184"/>
      <c r="H537" s="184"/>
      <c r="I537" s="185" t="s">
        <v>1994</v>
      </c>
      <c r="J537" s="185"/>
      <c r="K537" s="185"/>
      <c r="L537" s="185" t="s">
        <v>1995</v>
      </c>
      <c r="M537" s="185"/>
      <c r="N537" s="185"/>
      <c r="O537" s="185"/>
      <c r="P537" s="185"/>
      <c r="R537" s="182" t="s">
        <v>2375</v>
      </c>
      <c r="S537" s="182"/>
      <c r="T537" s="182"/>
      <c r="U537" s="158">
        <v>43.44</v>
      </c>
    </row>
    <row r="538" spans="2:21" x14ac:dyDescent="0.25">
      <c r="R538" s="182"/>
      <c r="S538" s="182"/>
      <c r="T538" s="182"/>
    </row>
    <row r="539" spans="2:21" x14ac:dyDescent="0.25">
      <c r="B539" s="184" t="s">
        <v>1916</v>
      </c>
      <c r="C539" s="184"/>
      <c r="D539" s="184"/>
      <c r="E539" s="184"/>
      <c r="F539" s="184"/>
      <c r="G539" s="184"/>
      <c r="H539" s="184"/>
      <c r="I539" s="185" t="s">
        <v>2376</v>
      </c>
      <c r="J539" s="185"/>
      <c r="K539" s="185"/>
      <c r="L539" s="185" t="s">
        <v>2045</v>
      </c>
      <c r="M539" s="185"/>
      <c r="N539" s="185"/>
      <c r="O539" s="185"/>
      <c r="P539" s="185"/>
      <c r="R539" s="182" t="s">
        <v>2377</v>
      </c>
      <c r="S539" s="182"/>
      <c r="T539" s="182"/>
      <c r="U539" s="158">
        <v>2.1</v>
      </c>
    </row>
    <row r="540" spans="2:21" x14ac:dyDescent="0.25">
      <c r="R540" s="182"/>
      <c r="S540" s="182"/>
      <c r="T540" s="182"/>
    </row>
    <row r="541" spans="2:21" x14ac:dyDescent="0.25">
      <c r="B541" s="184" t="s">
        <v>1920</v>
      </c>
      <c r="C541" s="184"/>
      <c r="D541" s="184"/>
      <c r="E541" s="184"/>
      <c r="F541" s="184"/>
      <c r="G541" s="184"/>
      <c r="H541" s="184"/>
      <c r="I541" s="185" t="s">
        <v>2376</v>
      </c>
      <c r="J541" s="185"/>
      <c r="K541" s="185"/>
      <c r="L541" s="185" t="s">
        <v>2045</v>
      </c>
      <c r="M541" s="185"/>
      <c r="N541" s="185"/>
      <c r="O541" s="185"/>
      <c r="P541" s="185"/>
      <c r="R541" s="182" t="s">
        <v>2377</v>
      </c>
      <c r="S541" s="182"/>
      <c r="T541" s="182"/>
      <c r="U541" s="158">
        <v>2.1</v>
      </c>
    </row>
    <row r="542" spans="2:21" x14ac:dyDescent="0.25">
      <c r="R542" s="182"/>
      <c r="S542" s="182"/>
      <c r="T542" s="182"/>
    </row>
    <row r="543" spans="2:21" x14ac:dyDescent="0.25">
      <c r="B543" s="184" t="s">
        <v>1977</v>
      </c>
      <c r="C543" s="184"/>
      <c r="D543" s="184"/>
      <c r="E543" s="184"/>
      <c r="F543" s="184"/>
      <c r="G543" s="184"/>
      <c r="H543" s="184"/>
      <c r="I543" s="185" t="s">
        <v>1994</v>
      </c>
      <c r="J543" s="185"/>
      <c r="K543" s="185"/>
      <c r="L543" s="185" t="s">
        <v>1995</v>
      </c>
      <c r="M543" s="185"/>
      <c r="N543" s="185"/>
      <c r="O543" s="185"/>
      <c r="P543" s="185"/>
      <c r="R543" s="182" t="s">
        <v>2378</v>
      </c>
      <c r="S543" s="182"/>
      <c r="T543" s="182"/>
      <c r="U543" s="158">
        <v>-43.44</v>
      </c>
    </row>
    <row r="544" spans="2:21" x14ac:dyDescent="0.25">
      <c r="R544" s="182"/>
      <c r="S544" s="182"/>
      <c r="T544" s="182"/>
    </row>
    <row r="545" spans="2:21" x14ac:dyDescent="0.25">
      <c r="B545" s="184" t="s">
        <v>1949</v>
      </c>
      <c r="C545" s="184"/>
      <c r="D545" s="184"/>
      <c r="E545" s="184"/>
      <c r="F545" s="184"/>
      <c r="G545" s="184"/>
      <c r="H545" s="184"/>
      <c r="I545" s="185" t="s">
        <v>2379</v>
      </c>
      <c r="J545" s="185"/>
      <c r="K545" s="185"/>
      <c r="L545" s="185" t="s">
        <v>1938</v>
      </c>
      <c r="M545" s="185"/>
      <c r="N545" s="185"/>
      <c r="O545" s="185"/>
      <c r="P545" s="185"/>
      <c r="R545" s="185" t="s">
        <v>2366</v>
      </c>
      <c r="S545" s="185"/>
      <c r="T545" s="185"/>
      <c r="U545" s="158">
        <v>82.53</v>
      </c>
    </row>
    <row r="546" spans="2:21" x14ac:dyDescent="0.25">
      <c r="B546" s="184" t="s">
        <v>1949</v>
      </c>
      <c r="C546" s="184"/>
      <c r="D546" s="184"/>
      <c r="E546" s="184"/>
      <c r="F546" s="184"/>
      <c r="G546" s="184"/>
      <c r="H546" s="184"/>
      <c r="I546" s="185" t="s">
        <v>2380</v>
      </c>
      <c r="J546" s="185"/>
      <c r="K546" s="185"/>
      <c r="L546" s="185" t="s">
        <v>2381</v>
      </c>
      <c r="M546" s="185"/>
      <c r="N546" s="185"/>
      <c r="O546" s="185"/>
      <c r="P546" s="185"/>
      <c r="R546" s="185" t="s">
        <v>2382</v>
      </c>
      <c r="S546" s="185"/>
      <c r="T546" s="185"/>
      <c r="U546" s="158">
        <v>155.85</v>
      </c>
    </row>
    <row r="547" spans="2:21" x14ac:dyDescent="0.25">
      <c r="B547" s="184" t="s">
        <v>1949</v>
      </c>
      <c r="C547" s="184"/>
      <c r="D547" s="184"/>
      <c r="E547" s="184"/>
      <c r="F547" s="184"/>
      <c r="G547" s="184"/>
      <c r="H547" s="184"/>
      <c r="I547" s="185" t="s">
        <v>2380</v>
      </c>
      <c r="J547" s="185"/>
      <c r="K547" s="185"/>
      <c r="L547" s="185" t="s">
        <v>1947</v>
      </c>
      <c r="M547" s="185"/>
      <c r="N547" s="185"/>
      <c r="O547" s="185"/>
      <c r="P547" s="185"/>
      <c r="R547" s="182" t="s">
        <v>2383</v>
      </c>
      <c r="S547" s="182"/>
      <c r="T547" s="182"/>
      <c r="U547" s="158">
        <v>214.69</v>
      </c>
    </row>
    <row r="548" spans="2:21" x14ac:dyDescent="0.25">
      <c r="R548" s="182"/>
      <c r="S548" s="182"/>
      <c r="T548" s="182"/>
    </row>
    <row r="549" spans="2:21" x14ac:dyDescent="0.25">
      <c r="B549" s="184" t="s">
        <v>1949</v>
      </c>
      <c r="C549" s="184"/>
      <c r="D549" s="184"/>
      <c r="E549" s="184"/>
      <c r="F549" s="184"/>
      <c r="G549" s="184"/>
      <c r="H549" s="184"/>
      <c r="I549" s="185" t="s">
        <v>2379</v>
      </c>
      <c r="J549" s="185"/>
      <c r="K549" s="185"/>
      <c r="L549" s="185" t="s">
        <v>1947</v>
      </c>
      <c r="M549" s="185"/>
      <c r="N549" s="185"/>
      <c r="O549" s="185"/>
      <c r="P549" s="185"/>
      <c r="R549" s="182" t="s">
        <v>2384</v>
      </c>
      <c r="S549" s="182"/>
      <c r="T549" s="182"/>
      <c r="U549" s="158">
        <v>97.06</v>
      </c>
    </row>
    <row r="550" spans="2:21" x14ac:dyDescent="0.25">
      <c r="R550" s="182"/>
      <c r="S550" s="182"/>
      <c r="T550" s="182"/>
    </row>
    <row r="551" spans="2:21" x14ac:dyDescent="0.25">
      <c r="B551" s="184" t="s">
        <v>1949</v>
      </c>
      <c r="C551" s="184"/>
      <c r="D551" s="184"/>
      <c r="E551" s="184"/>
      <c r="F551" s="184"/>
      <c r="G551" s="184"/>
      <c r="H551" s="184"/>
      <c r="I551" s="185" t="s">
        <v>2379</v>
      </c>
      <c r="J551" s="185"/>
      <c r="K551" s="185"/>
      <c r="L551" s="185" t="s">
        <v>1947</v>
      </c>
      <c r="M551" s="185"/>
      <c r="N551" s="185"/>
      <c r="O551" s="185"/>
      <c r="P551" s="185"/>
      <c r="R551" s="182" t="s">
        <v>2367</v>
      </c>
      <c r="S551" s="182"/>
      <c r="T551" s="182"/>
      <c r="U551" s="158">
        <v>84.21</v>
      </c>
    </row>
    <row r="552" spans="2:21" x14ac:dyDescent="0.25">
      <c r="R552" s="182"/>
      <c r="S552" s="182"/>
      <c r="T552" s="182"/>
    </row>
    <row r="553" spans="2:21" x14ac:dyDescent="0.25">
      <c r="B553" s="184" t="s">
        <v>1949</v>
      </c>
      <c r="C553" s="184"/>
      <c r="D553" s="184"/>
      <c r="E553" s="184"/>
      <c r="F553" s="184"/>
      <c r="G553" s="184"/>
      <c r="H553" s="184"/>
      <c r="I553" s="185" t="s">
        <v>2376</v>
      </c>
      <c r="J553" s="185"/>
      <c r="K553" s="185"/>
      <c r="L553" s="185" t="s">
        <v>2045</v>
      </c>
      <c r="M553" s="185"/>
      <c r="N553" s="185"/>
      <c r="O553" s="185"/>
      <c r="P553" s="185"/>
      <c r="R553" s="182" t="s">
        <v>2377</v>
      </c>
      <c r="S553" s="182"/>
      <c r="T553" s="182"/>
      <c r="U553" s="158">
        <v>4.2</v>
      </c>
    </row>
    <row r="554" spans="2:21" x14ac:dyDescent="0.25">
      <c r="R554" s="182"/>
      <c r="S554" s="182"/>
      <c r="T554" s="182"/>
    </row>
    <row r="555" spans="2:21" x14ac:dyDescent="0.25">
      <c r="B555" s="184" t="s">
        <v>2191</v>
      </c>
      <c r="C555" s="184"/>
      <c r="D555" s="184"/>
      <c r="E555" s="184"/>
      <c r="F555" s="184"/>
      <c r="G555" s="184"/>
      <c r="H555" s="184"/>
      <c r="I555" s="185" t="s">
        <v>2385</v>
      </c>
      <c r="J555" s="185"/>
      <c r="K555" s="185"/>
      <c r="L555" s="185" t="s">
        <v>1947</v>
      </c>
      <c r="M555" s="185"/>
      <c r="N555" s="185"/>
      <c r="O555" s="185"/>
      <c r="P555" s="185"/>
      <c r="R555" s="182" t="s">
        <v>2367</v>
      </c>
      <c r="S555" s="182"/>
      <c r="T555" s="182"/>
      <c r="U555" s="158">
        <v>49.76</v>
      </c>
    </row>
    <row r="556" spans="2:21" x14ac:dyDescent="0.25">
      <c r="R556" s="182"/>
      <c r="S556" s="182"/>
      <c r="T556" s="182"/>
    </row>
    <row r="557" spans="2:21" x14ac:dyDescent="0.25">
      <c r="B557" s="184" t="s">
        <v>2191</v>
      </c>
      <c r="C557" s="184"/>
      <c r="D557" s="184"/>
      <c r="E557" s="184"/>
      <c r="F557" s="184"/>
      <c r="G557" s="184"/>
      <c r="H557" s="184"/>
      <c r="I557" s="185" t="s">
        <v>2386</v>
      </c>
      <c r="J557" s="185"/>
      <c r="K557" s="185"/>
      <c r="L557" s="185" t="s">
        <v>1938</v>
      </c>
      <c r="M557" s="185"/>
      <c r="N557" s="185"/>
      <c r="O557" s="185"/>
      <c r="P557" s="185"/>
      <c r="R557" s="182" t="s">
        <v>2360</v>
      </c>
      <c r="S557" s="182"/>
      <c r="T557" s="182"/>
      <c r="U557" s="158">
        <v>52.33</v>
      </c>
    </row>
    <row r="558" spans="2:21" x14ac:dyDescent="0.25">
      <c r="R558" s="182"/>
      <c r="S558" s="182"/>
      <c r="T558" s="182"/>
    </row>
    <row r="559" spans="2:21" x14ac:dyDescent="0.25">
      <c r="B559" s="184" t="s">
        <v>2191</v>
      </c>
      <c r="C559" s="184"/>
      <c r="D559" s="184"/>
      <c r="E559" s="184"/>
      <c r="F559" s="184"/>
      <c r="G559" s="184"/>
      <c r="H559" s="184"/>
      <c r="I559" s="185" t="s">
        <v>2385</v>
      </c>
      <c r="J559" s="185"/>
      <c r="K559" s="185"/>
      <c r="L559" s="185" t="s">
        <v>1938</v>
      </c>
      <c r="M559" s="185"/>
      <c r="N559" s="185"/>
      <c r="O559" s="185"/>
      <c r="P559" s="185"/>
      <c r="R559" s="185" t="s">
        <v>2366</v>
      </c>
      <c r="S559" s="185"/>
      <c r="T559" s="185"/>
      <c r="U559" s="158">
        <v>73.2</v>
      </c>
    </row>
    <row r="560" spans="2:21" x14ac:dyDescent="0.25">
      <c r="B560" s="184" t="s">
        <v>2191</v>
      </c>
      <c r="C560" s="184"/>
      <c r="D560" s="184"/>
      <c r="E560" s="184"/>
      <c r="F560" s="184"/>
      <c r="G560" s="184"/>
      <c r="H560" s="184"/>
      <c r="I560" s="185" t="s">
        <v>2387</v>
      </c>
      <c r="J560" s="185"/>
      <c r="K560" s="185"/>
      <c r="L560" s="185" t="s">
        <v>2045</v>
      </c>
      <c r="M560" s="185"/>
      <c r="N560" s="185"/>
      <c r="O560" s="185"/>
      <c r="P560" s="185"/>
      <c r="R560" s="182" t="s">
        <v>2377</v>
      </c>
      <c r="S560" s="182"/>
      <c r="T560" s="182"/>
      <c r="U560" s="158">
        <v>6.3</v>
      </c>
    </row>
    <row r="561" spans="1:22" x14ac:dyDescent="0.25">
      <c r="R561" s="182"/>
      <c r="S561" s="182"/>
      <c r="T561" s="182"/>
    </row>
    <row r="562" spans="1:22" x14ac:dyDescent="0.25">
      <c r="B562" s="184" t="s">
        <v>1959</v>
      </c>
      <c r="C562" s="184"/>
      <c r="D562" s="184"/>
      <c r="E562" s="184"/>
      <c r="F562" s="184"/>
      <c r="G562" s="184"/>
      <c r="H562" s="184"/>
      <c r="I562" s="185" t="s">
        <v>2388</v>
      </c>
      <c r="J562" s="185"/>
      <c r="K562" s="185"/>
      <c r="L562" s="185" t="s">
        <v>2045</v>
      </c>
      <c r="M562" s="185"/>
      <c r="N562" s="185"/>
      <c r="O562" s="185"/>
      <c r="P562" s="185"/>
      <c r="R562" s="182" t="s">
        <v>2377</v>
      </c>
      <c r="S562" s="182"/>
      <c r="T562" s="182"/>
      <c r="U562" s="158">
        <v>2.65</v>
      </c>
    </row>
    <row r="563" spans="1:22" x14ac:dyDescent="0.25">
      <c r="R563" s="182"/>
      <c r="S563" s="182"/>
      <c r="T563" s="182"/>
    </row>
    <row r="564" spans="1:22" x14ac:dyDescent="0.25">
      <c r="B564" s="184" t="s">
        <v>1966</v>
      </c>
      <c r="C564" s="184"/>
      <c r="D564" s="184"/>
      <c r="E564" s="184"/>
      <c r="F564" s="184"/>
      <c r="G564" s="184"/>
      <c r="H564" s="184"/>
      <c r="I564" s="185" t="s">
        <v>2379</v>
      </c>
      <c r="J564" s="185"/>
      <c r="K564" s="185"/>
      <c r="L564" s="185" t="s">
        <v>1947</v>
      </c>
      <c r="M564" s="185"/>
      <c r="N564" s="185"/>
      <c r="O564" s="185"/>
      <c r="P564" s="185"/>
      <c r="R564" s="182" t="s">
        <v>2367</v>
      </c>
      <c r="S564" s="182"/>
      <c r="T564" s="182"/>
      <c r="U564" s="158">
        <v>48.96</v>
      </c>
    </row>
    <row r="565" spans="1:22" x14ac:dyDescent="0.25">
      <c r="R565" s="182"/>
      <c r="S565" s="182"/>
      <c r="T565" s="182"/>
    </row>
    <row r="566" spans="1:22" x14ac:dyDescent="0.25">
      <c r="B566" s="184" t="s">
        <v>1966</v>
      </c>
      <c r="C566" s="184"/>
      <c r="D566" s="184"/>
      <c r="E566" s="184"/>
      <c r="F566" s="184"/>
      <c r="G566" s="184"/>
      <c r="H566" s="184"/>
      <c r="I566" s="185" t="s">
        <v>2379</v>
      </c>
      <c r="J566" s="185"/>
      <c r="K566" s="185"/>
      <c r="L566" s="185" t="s">
        <v>1947</v>
      </c>
      <c r="M566" s="185"/>
      <c r="N566" s="185"/>
      <c r="O566" s="185"/>
      <c r="P566" s="185"/>
      <c r="R566" s="182" t="s">
        <v>2367</v>
      </c>
      <c r="S566" s="182"/>
      <c r="T566" s="182"/>
      <c r="U566" s="158">
        <v>117.76</v>
      </c>
    </row>
    <row r="567" spans="1:22" x14ac:dyDescent="0.25">
      <c r="R567" s="182"/>
      <c r="S567" s="182"/>
      <c r="T567" s="182"/>
    </row>
    <row r="568" spans="1:22" x14ac:dyDescent="0.25">
      <c r="B568" s="184" t="s">
        <v>1966</v>
      </c>
      <c r="C568" s="184"/>
      <c r="D568" s="184"/>
      <c r="E568" s="184"/>
      <c r="F568" s="184"/>
      <c r="G568" s="184"/>
      <c r="H568" s="184"/>
      <c r="I568" s="185" t="s">
        <v>2379</v>
      </c>
      <c r="J568" s="185"/>
      <c r="K568" s="185"/>
      <c r="L568" s="185" t="s">
        <v>1947</v>
      </c>
      <c r="M568" s="185"/>
      <c r="N568" s="185"/>
      <c r="O568" s="185"/>
      <c r="P568" s="185"/>
      <c r="R568" s="182" t="s">
        <v>2367</v>
      </c>
      <c r="S568" s="182"/>
      <c r="T568" s="182"/>
      <c r="U568" s="158">
        <v>64.59</v>
      </c>
    </row>
    <row r="569" spans="1:22" x14ac:dyDescent="0.25">
      <c r="R569" s="182"/>
      <c r="S569" s="182"/>
      <c r="T569" s="182"/>
    </row>
    <row r="570" spans="1:22" x14ac:dyDescent="0.25">
      <c r="B570" s="184" t="s">
        <v>1966</v>
      </c>
      <c r="C570" s="184"/>
      <c r="D570" s="184"/>
      <c r="E570" s="184"/>
      <c r="F570" s="184"/>
      <c r="G570" s="184"/>
      <c r="H570" s="184"/>
      <c r="I570" s="185" t="s">
        <v>2380</v>
      </c>
      <c r="J570" s="185"/>
      <c r="K570" s="185"/>
      <c r="L570" s="185" t="s">
        <v>1947</v>
      </c>
      <c r="M570" s="185"/>
      <c r="N570" s="185"/>
      <c r="O570" s="185"/>
      <c r="P570" s="185"/>
      <c r="R570" s="182" t="s">
        <v>2367</v>
      </c>
      <c r="S570" s="182"/>
      <c r="T570" s="182"/>
      <c r="U570" s="158">
        <v>37.94</v>
      </c>
    </row>
    <row r="571" spans="1:22" x14ac:dyDescent="0.25">
      <c r="R571" s="182"/>
      <c r="S571" s="182"/>
      <c r="T571" s="182"/>
    </row>
    <row r="572" spans="1:22" x14ac:dyDescent="0.25">
      <c r="B572" s="184" t="s">
        <v>1966</v>
      </c>
      <c r="C572" s="184"/>
      <c r="D572" s="184"/>
      <c r="E572" s="184"/>
      <c r="F572" s="184"/>
      <c r="G572" s="184"/>
      <c r="H572" s="184"/>
      <c r="I572" s="185" t="s">
        <v>2380</v>
      </c>
      <c r="J572" s="185"/>
      <c r="K572" s="185"/>
      <c r="L572" s="185" t="s">
        <v>1947</v>
      </c>
      <c r="M572" s="185"/>
      <c r="N572" s="185"/>
      <c r="O572" s="185"/>
      <c r="P572" s="185"/>
      <c r="R572" s="182" t="s">
        <v>2389</v>
      </c>
      <c r="S572" s="182"/>
      <c r="T572" s="182"/>
      <c r="U572" s="158">
        <v>78.36</v>
      </c>
    </row>
    <row r="573" spans="1:22" x14ac:dyDescent="0.25">
      <c r="R573" s="182"/>
      <c r="S573" s="182"/>
      <c r="T573" s="182"/>
    </row>
    <row r="574" spans="1:22" ht="4.5" customHeight="1" x14ac:dyDescent="0.25"/>
    <row r="575" spans="1:22" ht="11.25" customHeight="1" x14ac:dyDescent="0.25"/>
    <row r="576" spans="1:22" ht="13.5" customHeight="1" x14ac:dyDescent="0.25">
      <c r="A576" s="182" t="s">
        <v>1985</v>
      </c>
      <c r="B576" s="182"/>
      <c r="C576" s="182"/>
      <c r="D576" s="182"/>
      <c r="E576" s="182"/>
      <c r="F576" s="182"/>
      <c r="G576" s="182"/>
      <c r="H576" s="182"/>
      <c r="I576" s="182"/>
      <c r="J576" s="182"/>
      <c r="K576" s="182"/>
      <c r="L576" s="182"/>
      <c r="M576" s="182"/>
      <c r="P576" s="183" t="s">
        <v>2390</v>
      </c>
      <c r="Q576" s="183"/>
      <c r="R576" s="183"/>
      <c r="S576" s="183"/>
      <c r="T576" s="183"/>
      <c r="U576" s="183"/>
      <c r="V576" s="183"/>
    </row>
    <row r="577" spans="1:21" ht="20.25" customHeight="1" x14ac:dyDescent="0.25">
      <c r="A577" s="187" t="s">
        <v>1987</v>
      </c>
      <c r="B577" s="187"/>
      <c r="C577" s="187"/>
      <c r="D577" s="187"/>
      <c r="E577" s="187"/>
      <c r="F577" s="187"/>
      <c r="G577" s="187"/>
      <c r="H577" s="187"/>
      <c r="I577" s="187"/>
      <c r="J577" s="187"/>
      <c r="K577" s="187"/>
      <c r="L577" s="187"/>
      <c r="M577" s="187"/>
      <c r="N577" s="187"/>
      <c r="O577" s="187"/>
      <c r="P577" s="187"/>
      <c r="Q577" s="187"/>
      <c r="R577" s="187"/>
      <c r="S577" s="187"/>
      <c r="T577" s="187"/>
      <c r="U577" s="187"/>
    </row>
    <row r="578" spans="1:21" ht="7.5" customHeight="1" x14ac:dyDescent="0.25"/>
    <row r="579" spans="1:21" x14ac:dyDescent="0.25">
      <c r="A579" s="186" t="s">
        <v>2356</v>
      </c>
      <c r="B579" s="186"/>
      <c r="C579" s="186"/>
      <c r="D579" s="186"/>
      <c r="E579" s="186"/>
      <c r="F579" s="186"/>
      <c r="G579" s="186"/>
      <c r="H579" s="186"/>
      <c r="I579" s="186"/>
      <c r="J579" s="186"/>
      <c r="K579" s="186"/>
      <c r="L579" s="186"/>
    </row>
    <row r="580" spans="1:21" ht="6" customHeight="1" x14ac:dyDescent="0.25"/>
    <row r="581" spans="1:21" x14ac:dyDescent="0.25">
      <c r="B581" s="184" t="s">
        <v>1966</v>
      </c>
      <c r="C581" s="184"/>
      <c r="D581" s="184"/>
      <c r="E581" s="184"/>
      <c r="F581" s="184"/>
      <c r="G581" s="184"/>
      <c r="H581" s="184"/>
      <c r="I581" s="185" t="s">
        <v>2380</v>
      </c>
      <c r="J581" s="185"/>
      <c r="K581" s="185"/>
      <c r="L581" s="185" t="s">
        <v>1947</v>
      </c>
      <c r="M581" s="185"/>
      <c r="N581" s="185"/>
      <c r="O581" s="185"/>
      <c r="P581" s="185"/>
      <c r="R581" s="182" t="s">
        <v>2367</v>
      </c>
      <c r="S581" s="182"/>
      <c r="T581" s="182"/>
      <c r="U581" s="158">
        <v>115.53</v>
      </c>
    </row>
    <row r="582" spans="1:21" x14ac:dyDescent="0.25">
      <c r="R582" s="182"/>
      <c r="S582" s="182"/>
      <c r="T582" s="182"/>
    </row>
    <row r="583" spans="1:21" x14ac:dyDescent="0.25">
      <c r="B583" s="184" t="s">
        <v>1924</v>
      </c>
      <c r="C583" s="184"/>
      <c r="D583" s="184"/>
      <c r="E583" s="184"/>
      <c r="F583" s="184"/>
      <c r="G583" s="184"/>
      <c r="H583" s="184"/>
      <c r="I583" s="185" t="s">
        <v>2391</v>
      </c>
      <c r="J583" s="185"/>
      <c r="K583" s="185"/>
      <c r="L583" s="185" t="s">
        <v>1938</v>
      </c>
      <c r="M583" s="185"/>
      <c r="N583" s="185"/>
      <c r="O583" s="185"/>
      <c r="P583" s="185"/>
      <c r="R583" s="185" t="s">
        <v>2392</v>
      </c>
      <c r="S583" s="185"/>
      <c r="T583" s="185"/>
      <c r="U583" s="158">
        <v>39.99</v>
      </c>
    </row>
    <row r="584" spans="1:21" x14ac:dyDescent="0.25">
      <c r="B584" s="184" t="s">
        <v>1973</v>
      </c>
      <c r="C584" s="184"/>
      <c r="D584" s="184"/>
      <c r="E584" s="184"/>
      <c r="F584" s="184"/>
      <c r="G584" s="184"/>
      <c r="H584" s="184"/>
      <c r="I584" s="185" t="s">
        <v>2376</v>
      </c>
      <c r="J584" s="185"/>
      <c r="K584" s="185"/>
      <c r="L584" s="185" t="s">
        <v>2045</v>
      </c>
      <c r="M584" s="185"/>
      <c r="N584" s="185"/>
      <c r="O584" s="185"/>
      <c r="P584" s="185"/>
      <c r="R584" s="182" t="s">
        <v>2377</v>
      </c>
      <c r="S584" s="182"/>
      <c r="T584" s="182"/>
      <c r="U584" s="158">
        <v>2.1</v>
      </c>
    </row>
    <row r="585" spans="1:21" x14ac:dyDescent="0.25">
      <c r="R585" s="182"/>
      <c r="S585" s="182"/>
      <c r="T585" s="182"/>
    </row>
    <row r="586" spans="1:21" ht="6" customHeight="1" x14ac:dyDescent="0.25"/>
    <row r="587" spans="1:21" x14ac:dyDescent="0.25">
      <c r="D587" s="157" t="s">
        <v>2</v>
      </c>
      <c r="F587" s="157" t="s">
        <v>2</v>
      </c>
      <c r="H587" s="157" t="s">
        <v>2</v>
      </c>
      <c r="O587" s="178" t="s">
        <v>2356</v>
      </c>
      <c r="P587" s="178"/>
      <c r="Q587" s="178"/>
      <c r="R587" s="178"/>
      <c r="S587" s="178"/>
      <c r="U587" s="159">
        <v>3969.87</v>
      </c>
    </row>
    <row r="588" spans="1:21" x14ac:dyDescent="0.25">
      <c r="A588" s="186" t="s">
        <v>2393</v>
      </c>
      <c r="B588" s="186"/>
      <c r="C588" s="186"/>
      <c r="D588" s="186"/>
      <c r="E588" s="186"/>
      <c r="F588" s="186"/>
      <c r="G588" s="186"/>
      <c r="H588" s="186"/>
      <c r="I588" s="186"/>
      <c r="J588" s="186"/>
      <c r="K588" s="186"/>
      <c r="L588" s="186"/>
    </row>
    <row r="589" spans="1:21" ht="6" customHeight="1" x14ac:dyDescent="0.25"/>
    <row r="590" spans="1:21" x14ac:dyDescent="0.25">
      <c r="B590" s="184" t="s">
        <v>1933</v>
      </c>
      <c r="C590" s="184"/>
      <c r="D590" s="184"/>
      <c r="E590" s="184"/>
      <c r="F590" s="184"/>
      <c r="G590" s="184"/>
      <c r="H590" s="184"/>
      <c r="I590" s="185" t="s">
        <v>2394</v>
      </c>
      <c r="J590" s="185"/>
      <c r="K590" s="185"/>
      <c r="L590" s="185" t="s">
        <v>1938</v>
      </c>
      <c r="M590" s="185"/>
      <c r="N590" s="185"/>
      <c r="O590" s="185"/>
      <c r="P590" s="185"/>
      <c r="R590" s="182" t="s">
        <v>2395</v>
      </c>
      <c r="S590" s="182"/>
      <c r="T590" s="182"/>
      <c r="U590" s="158">
        <v>103.54</v>
      </c>
    </row>
    <row r="591" spans="1:21" x14ac:dyDescent="0.25">
      <c r="R591" s="182"/>
      <c r="S591" s="182"/>
      <c r="T591" s="182"/>
    </row>
    <row r="592" spans="1:21" x14ac:dyDescent="0.25">
      <c r="B592" s="184" t="s">
        <v>2047</v>
      </c>
      <c r="C592" s="184"/>
      <c r="D592" s="184"/>
      <c r="E592" s="184"/>
      <c r="F592" s="184"/>
      <c r="G592" s="184"/>
      <c r="H592" s="184"/>
      <c r="I592" s="185" t="s">
        <v>2396</v>
      </c>
      <c r="J592" s="185"/>
      <c r="K592" s="185"/>
      <c r="L592" s="185" t="s">
        <v>1938</v>
      </c>
      <c r="M592" s="185"/>
      <c r="N592" s="185"/>
      <c r="O592" s="185"/>
      <c r="P592" s="185"/>
      <c r="R592" s="185" t="s">
        <v>2397</v>
      </c>
      <c r="S592" s="185"/>
      <c r="T592" s="185"/>
      <c r="U592" s="158">
        <v>73.19</v>
      </c>
    </row>
    <row r="593" spans="1:22" x14ac:dyDescent="0.25">
      <c r="B593" s="184" t="s">
        <v>1977</v>
      </c>
      <c r="C593" s="184"/>
      <c r="D593" s="184"/>
      <c r="E593" s="184"/>
      <c r="F593" s="184"/>
      <c r="G593" s="184"/>
      <c r="H593" s="184"/>
      <c r="I593" s="185" t="s">
        <v>1941</v>
      </c>
      <c r="J593" s="185"/>
      <c r="K593" s="185"/>
      <c r="L593" s="185" t="s">
        <v>1938</v>
      </c>
      <c r="M593" s="185"/>
      <c r="N593" s="185"/>
      <c r="O593" s="185"/>
      <c r="P593" s="185"/>
      <c r="R593" s="182" t="s">
        <v>2398</v>
      </c>
      <c r="S593" s="182"/>
      <c r="T593" s="182"/>
      <c r="U593" s="158">
        <v>114.83</v>
      </c>
    </row>
    <row r="594" spans="1:22" x14ac:dyDescent="0.25">
      <c r="R594" s="182"/>
      <c r="S594" s="182"/>
      <c r="T594" s="182"/>
    </row>
    <row r="595" spans="1:22" x14ac:dyDescent="0.25">
      <c r="B595" s="184" t="s">
        <v>2023</v>
      </c>
      <c r="C595" s="184"/>
      <c r="D595" s="184"/>
      <c r="E595" s="184"/>
      <c r="F595" s="184"/>
      <c r="G595" s="184"/>
      <c r="H595" s="184"/>
      <c r="I595" s="185" t="s">
        <v>2399</v>
      </c>
      <c r="J595" s="185"/>
      <c r="K595" s="185"/>
      <c r="L595" s="185" t="s">
        <v>2400</v>
      </c>
      <c r="M595" s="185"/>
      <c r="N595" s="185"/>
      <c r="O595" s="185"/>
      <c r="P595" s="185"/>
      <c r="R595" s="182" t="s">
        <v>2401</v>
      </c>
      <c r="S595" s="182"/>
      <c r="T595" s="182"/>
      <c r="U595" s="158">
        <v>9.99</v>
      </c>
    </row>
    <row r="596" spans="1:22" x14ac:dyDescent="0.25">
      <c r="R596" s="182"/>
      <c r="S596" s="182"/>
      <c r="T596" s="182"/>
    </row>
    <row r="597" spans="1:22" ht="6" customHeight="1" x14ac:dyDescent="0.25"/>
    <row r="598" spans="1:22" x14ac:dyDescent="0.25">
      <c r="D598" s="157" t="s">
        <v>2</v>
      </c>
      <c r="F598" s="157" t="s">
        <v>2</v>
      </c>
      <c r="H598" s="157" t="s">
        <v>2</v>
      </c>
      <c r="O598" s="178" t="s">
        <v>2393</v>
      </c>
      <c r="P598" s="178"/>
      <c r="Q598" s="178"/>
      <c r="R598" s="178"/>
      <c r="S598" s="178"/>
      <c r="U598" s="159">
        <v>301.55</v>
      </c>
    </row>
    <row r="599" spans="1:22" ht="409.6" customHeight="1" x14ac:dyDescent="0.25"/>
    <row r="600" spans="1:22" ht="11.25" customHeight="1" x14ac:dyDescent="0.25"/>
    <row r="601" spans="1:22" ht="13.5" customHeight="1" x14ac:dyDescent="0.25">
      <c r="A601" s="182" t="s">
        <v>1985</v>
      </c>
      <c r="B601" s="182"/>
      <c r="C601" s="182"/>
      <c r="D601" s="182"/>
      <c r="E601" s="182"/>
      <c r="F601" s="182"/>
      <c r="G601" s="182"/>
      <c r="H601" s="182"/>
      <c r="I601" s="182"/>
      <c r="J601" s="182"/>
      <c r="K601" s="182"/>
      <c r="L601" s="182"/>
      <c r="M601" s="182"/>
      <c r="P601" s="183" t="s">
        <v>2402</v>
      </c>
      <c r="Q601" s="183"/>
      <c r="R601" s="183"/>
      <c r="S601" s="183"/>
      <c r="T601" s="183"/>
      <c r="U601" s="183"/>
      <c r="V601" s="183"/>
    </row>
    <row r="602" spans="1:22" ht="20.25" customHeight="1" x14ac:dyDescent="0.25">
      <c r="A602" s="187" t="s">
        <v>1987</v>
      </c>
      <c r="B602" s="187"/>
      <c r="C602" s="187"/>
      <c r="D602" s="187"/>
      <c r="E602" s="187"/>
      <c r="F602" s="187"/>
      <c r="G602" s="187"/>
      <c r="H602" s="187"/>
      <c r="I602" s="187"/>
      <c r="J602" s="187"/>
      <c r="K602" s="187"/>
      <c r="L602" s="187"/>
      <c r="M602" s="187"/>
      <c r="N602" s="187"/>
      <c r="O602" s="187"/>
      <c r="P602" s="187"/>
      <c r="Q602" s="187"/>
      <c r="R602" s="187"/>
      <c r="S602" s="187"/>
      <c r="T602" s="187"/>
      <c r="U602" s="187"/>
    </row>
    <row r="603" spans="1:22" ht="7.5" customHeight="1" x14ac:dyDescent="0.25"/>
    <row r="604" spans="1:22" x14ac:dyDescent="0.25">
      <c r="A604" s="186" t="s">
        <v>2403</v>
      </c>
      <c r="B604" s="186"/>
      <c r="C604" s="186"/>
      <c r="D604" s="186"/>
      <c r="E604" s="186"/>
      <c r="F604" s="186"/>
      <c r="G604" s="186"/>
      <c r="H604" s="186"/>
      <c r="I604" s="186"/>
      <c r="J604" s="186"/>
      <c r="K604" s="186"/>
      <c r="L604" s="186"/>
    </row>
    <row r="605" spans="1:22" ht="6" customHeight="1" x14ac:dyDescent="0.25"/>
    <row r="606" spans="1:22" x14ac:dyDescent="0.25">
      <c r="B606" s="184" t="s">
        <v>2047</v>
      </c>
      <c r="C606" s="184"/>
      <c r="D606" s="184"/>
      <c r="E606" s="184"/>
      <c r="F606" s="184"/>
      <c r="G606" s="184"/>
      <c r="H606" s="184"/>
      <c r="I606" s="185" t="s">
        <v>2404</v>
      </c>
      <c r="J606" s="185"/>
      <c r="K606" s="185"/>
      <c r="L606" s="185" t="s">
        <v>2056</v>
      </c>
      <c r="M606" s="185"/>
      <c r="N606" s="185"/>
      <c r="O606" s="185"/>
      <c r="P606" s="185"/>
      <c r="R606" s="182" t="s">
        <v>2405</v>
      </c>
      <c r="S606" s="182"/>
      <c r="T606" s="182"/>
      <c r="U606" s="158">
        <v>1045</v>
      </c>
    </row>
    <row r="607" spans="1:22" x14ac:dyDescent="0.25">
      <c r="R607" s="182"/>
      <c r="S607" s="182"/>
      <c r="T607" s="182"/>
    </row>
    <row r="608" spans="1:22" x14ac:dyDescent="0.25">
      <c r="B608" s="184" t="s">
        <v>2047</v>
      </c>
      <c r="C608" s="184"/>
      <c r="D608" s="184"/>
      <c r="E608" s="184"/>
      <c r="F608" s="184"/>
      <c r="G608" s="184"/>
      <c r="H608" s="184"/>
      <c r="I608" s="185" t="s">
        <v>2404</v>
      </c>
      <c r="J608" s="185"/>
      <c r="K608" s="185"/>
      <c r="L608" s="185" t="s">
        <v>2056</v>
      </c>
      <c r="M608" s="185"/>
      <c r="N608" s="185"/>
      <c r="O608" s="185"/>
      <c r="P608" s="185"/>
      <c r="R608" s="182" t="s">
        <v>2405</v>
      </c>
      <c r="S608" s="182"/>
      <c r="T608" s="182"/>
      <c r="U608" s="158">
        <v>1045</v>
      </c>
    </row>
    <row r="609" spans="2:21" x14ac:dyDescent="0.25">
      <c r="R609" s="182"/>
      <c r="S609" s="182"/>
      <c r="T609" s="182"/>
    </row>
    <row r="610" spans="2:21" x14ac:dyDescent="0.25">
      <c r="B610" s="184" t="s">
        <v>1936</v>
      </c>
      <c r="C610" s="184"/>
      <c r="D610" s="184"/>
      <c r="E610" s="184"/>
      <c r="F610" s="184"/>
      <c r="G610" s="184"/>
      <c r="H610" s="184"/>
      <c r="I610" s="185" t="s">
        <v>2406</v>
      </c>
      <c r="J610" s="185"/>
      <c r="K610" s="185"/>
      <c r="L610" s="185" t="s">
        <v>1918</v>
      </c>
      <c r="M610" s="185"/>
      <c r="N610" s="185"/>
      <c r="O610" s="185"/>
      <c r="P610" s="185"/>
      <c r="R610" s="185" t="s">
        <v>2407</v>
      </c>
      <c r="S610" s="185"/>
      <c r="T610" s="185"/>
      <c r="U610" s="158">
        <v>95.85</v>
      </c>
    </row>
    <row r="611" spans="2:21" x14ac:dyDescent="0.25">
      <c r="B611" s="184" t="s">
        <v>1916</v>
      </c>
      <c r="C611" s="184"/>
      <c r="D611" s="184"/>
      <c r="E611" s="184"/>
      <c r="F611" s="184"/>
      <c r="G611" s="184"/>
      <c r="H611" s="184"/>
      <c r="I611" s="185" t="s">
        <v>2408</v>
      </c>
      <c r="J611" s="185"/>
      <c r="K611" s="185"/>
      <c r="L611" s="185" t="s">
        <v>1995</v>
      </c>
      <c r="M611" s="185"/>
      <c r="N611" s="185"/>
      <c r="O611" s="185"/>
      <c r="P611" s="185"/>
      <c r="R611" s="182" t="s">
        <v>2409</v>
      </c>
      <c r="S611" s="182"/>
      <c r="T611" s="182"/>
      <c r="U611" s="158">
        <v>382.6</v>
      </c>
    </row>
    <row r="612" spans="2:21" x14ac:dyDescent="0.25">
      <c r="R612" s="182"/>
      <c r="S612" s="182"/>
      <c r="T612" s="182"/>
    </row>
    <row r="613" spans="2:21" x14ac:dyDescent="0.25">
      <c r="B613" s="184" t="s">
        <v>1916</v>
      </c>
      <c r="C613" s="184"/>
      <c r="D613" s="184"/>
      <c r="E613" s="184"/>
      <c r="F613" s="184"/>
      <c r="G613" s="184"/>
      <c r="H613" s="184"/>
      <c r="I613" s="185" t="s">
        <v>2408</v>
      </c>
      <c r="J613" s="185"/>
      <c r="K613" s="185"/>
      <c r="L613" s="185" t="s">
        <v>1995</v>
      </c>
      <c r="M613" s="185"/>
      <c r="N613" s="185"/>
      <c r="O613" s="185"/>
      <c r="P613" s="185"/>
      <c r="R613" s="182" t="s">
        <v>2410</v>
      </c>
      <c r="S613" s="182"/>
      <c r="T613" s="182"/>
      <c r="U613" s="158">
        <v>382.6</v>
      </c>
    </row>
    <row r="614" spans="2:21" x14ac:dyDescent="0.25">
      <c r="R614" s="182"/>
      <c r="S614" s="182"/>
      <c r="T614" s="182"/>
    </row>
    <row r="615" spans="2:21" x14ac:dyDescent="0.25">
      <c r="B615" s="184" t="s">
        <v>1916</v>
      </c>
      <c r="C615" s="184"/>
      <c r="D615" s="184"/>
      <c r="E615" s="184"/>
      <c r="F615" s="184"/>
      <c r="G615" s="184"/>
      <c r="H615" s="184"/>
      <c r="I615" s="185" t="s">
        <v>2408</v>
      </c>
      <c r="J615" s="185"/>
      <c r="K615" s="185"/>
      <c r="L615" s="185" t="s">
        <v>1995</v>
      </c>
      <c r="M615" s="185"/>
      <c r="N615" s="185"/>
      <c r="O615" s="185"/>
      <c r="P615" s="185"/>
      <c r="R615" s="182" t="s">
        <v>2411</v>
      </c>
      <c r="S615" s="182"/>
      <c r="T615" s="182"/>
      <c r="U615" s="158">
        <v>382.6</v>
      </c>
    </row>
    <row r="616" spans="2:21" x14ac:dyDescent="0.25">
      <c r="R616" s="182"/>
      <c r="S616" s="182"/>
      <c r="T616" s="182"/>
    </row>
    <row r="617" spans="2:21" x14ac:dyDescent="0.25">
      <c r="B617" s="184" t="s">
        <v>1916</v>
      </c>
      <c r="C617" s="184"/>
      <c r="D617" s="184"/>
      <c r="E617" s="184"/>
      <c r="F617" s="184"/>
      <c r="G617" s="184"/>
      <c r="H617" s="184"/>
      <c r="I617" s="185" t="s">
        <v>2408</v>
      </c>
      <c r="J617" s="185"/>
      <c r="K617" s="185"/>
      <c r="L617" s="185" t="s">
        <v>1995</v>
      </c>
      <c r="M617" s="185"/>
      <c r="N617" s="185"/>
      <c r="O617" s="185"/>
      <c r="P617" s="185"/>
      <c r="R617" s="182" t="s">
        <v>2412</v>
      </c>
      <c r="S617" s="182"/>
      <c r="T617" s="182"/>
      <c r="U617" s="158">
        <v>382.6</v>
      </c>
    </row>
    <row r="618" spans="2:21" x14ac:dyDescent="0.25">
      <c r="R618" s="182"/>
      <c r="S618" s="182"/>
      <c r="T618" s="182"/>
    </row>
    <row r="619" spans="2:21" x14ac:dyDescent="0.25">
      <c r="B619" s="184" t="s">
        <v>1916</v>
      </c>
      <c r="C619" s="184"/>
      <c r="D619" s="184"/>
      <c r="E619" s="184"/>
      <c r="F619" s="184"/>
      <c r="G619" s="184"/>
      <c r="H619" s="184"/>
      <c r="I619" s="185" t="s">
        <v>2408</v>
      </c>
      <c r="J619" s="185"/>
      <c r="K619" s="185"/>
      <c r="L619" s="185" t="s">
        <v>1995</v>
      </c>
      <c r="M619" s="185"/>
      <c r="N619" s="185"/>
      <c r="O619" s="185"/>
      <c r="P619" s="185"/>
      <c r="R619" s="182" t="s">
        <v>2413</v>
      </c>
      <c r="S619" s="182"/>
      <c r="T619" s="182"/>
      <c r="U619" s="158">
        <v>382.6</v>
      </c>
    </row>
    <row r="620" spans="2:21" x14ac:dyDescent="0.25">
      <c r="R620" s="182"/>
      <c r="S620" s="182"/>
      <c r="T620" s="182"/>
    </row>
    <row r="621" spans="2:21" x14ac:dyDescent="0.25">
      <c r="B621" s="184" t="s">
        <v>1916</v>
      </c>
      <c r="C621" s="184"/>
      <c r="D621" s="184"/>
      <c r="E621" s="184"/>
      <c r="F621" s="184"/>
      <c r="G621" s="184"/>
      <c r="H621" s="184"/>
      <c r="I621" s="185" t="s">
        <v>2408</v>
      </c>
      <c r="J621" s="185"/>
      <c r="K621" s="185"/>
      <c r="L621" s="185" t="s">
        <v>1995</v>
      </c>
      <c r="M621" s="185"/>
      <c r="N621" s="185"/>
      <c r="O621" s="185"/>
      <c r="P621" s="185"/>
      <c r="R621" s="182" t="s">
        <v>2414</v>
      </c>
      <c r="S621" s="182"/>
      <c r="T621" s="182"/>
      <c r="U621" s="158">
        <v>382.6</v>
      </c>
    </row>
    <row r="622" spans="2:21" x14ac:dyDescent="0.25">
      <c r="R622" s="182"/>
      <c r="S622" s="182"/>
      <c r="T622" s="182"/>
    </row>
    <row r="623" spans="2:21" x14ac:dyDescent="0.25">
      <c r="B623" s="184" t="s">
        <v>1916</v>
      </c>
      <c r="C623" s="184"/>
      <c r="D623" s="184"/>
      <c r="E623" s="184"/>
      <c r="F623" s="184"/>
      <c r="G623" s="184"/>
      <c r="H623" s="184"/>
      <c r="I623" s="185" t="s">
        <v>2408</v>
      </c>
      <c r="J623" s="185"/>
      <c r="K623" s="185"/>
      <c r="L623" s="185" t="s">
        <v>1995</v>
      </c>
      <c r="M623" s="185"/>
      <c r="N623" s="185"/>
      <c r="O623" s="185"/>
      <c r="P623" s="185"/>
      <c r="R623" s="182" t="s">
        <v>2415</v>
      </c>
      <c r="S623" s="182"/>
      <c r="T623" s="182"/>
      <c r="U623" s="158">
        <v>382.6</v>
      </c>
    </row>
    <row r="624" spans="2:21" x14ac:dyDescent="0.25">
      <c r="R624" s="182"/>
      <c r="S624" s="182"/>
      <c r="T624" s="182"/>
    </row>
    <row r="625" spans="2:21" x14ac:dyDescent="0.25">
      <c r="B625" s="184" t="s">
        <v>1916</v>
      </c>
      <c r="C625" s="184"/>
      <c r="D625" s="184"/>
      <c r="E625" s="184"/>
      <c r="F625" s="184"/>
      <c r="G625" s="184"/>
      <c r="H625" s="184"/>
      <c r="I625" s="185" t="s">
        <v>2408</v>
      </c>
      <c r="J625" s="185"/>
      <c r="K625" s="185"/>
      <c r="L625" s="185" t="s">
        <v>1995</v>
      </c>
      <c r="M625" s="185"/>
      <c r="N625" s="185"/>
      <c r="O625" s="185"/>
      <c r="P625" s="185"/>
      <c r="R625" s="182" t="s">
        <v>2416</v>
      </c>
      <c r="S625" s="182"/>
      <c r="T625" s="182"/>
      <c r="U625" s="158">
        <v>382.6</v>
      </c>
    </row>
    <row r="626" spans="2:21" x14ac:dyDescent="0.25">
      <c r="R626" s="182"/>
      <c r="S626" s="182"/>
      <c r="T626" s="182"/>
    </row>
    <row r="627" spans="2:21" x14ac:dyDescent="0.25">
      <c r="B627" s="184" t="s">
        <v>1916</v>
      </c>
      <c r="C627" s="184"/>
      <c r="D627" s="184"/>
      <c r="E627" s="184"/>
      <c r="F627" s="184"/>
      <c r="G627" s="184"/>
      <c r="H627" s="184"/>
      <c r="I627" s="185" t="s">
        <v>2408</v>
      </c>
      <c r="J627" s="185"/>
      <c r="K627" s="185"/>
      <c r="L627" s="185" t="s">
        <v>1995</v>
      </c>
      <c r="M627" s="185"/>
      <c r="N627" s="185"/>
      <c r="O627" s="185"/>
      <c r="P627" s="185"/>
      <c r="R627" s="182" t="s">
        <v>2411</v>
      </c>
      <c r="S627" s="182"/>
      <c r="T627" s="182"/>
      <c r="U627" s="158">
        <v>92.84</v>
      </c>
    </row>
    <row r="628" spans="2:21" x14ac:dyDescent="0.25">
      <c r="R628" s="182"/>
      <c r="S628" s="182"/>
      <c r="T628" s="182"/>
    </row>
    <row r="629" spans="2:21" x14ac:dyDescent="0.25">
      <c r="B629" s="184" t="s">
        <v>1916</v>
      </c>
      <c r="C629" s="184"/>
      <c r="D629" s="184"/>
      <c r="E629" s="184"/>
      <c r="F629" s="184"/>
      <c r="G629" s="184"/>
      <c r="H629" s="184"/>
      <c r="I629" s="185" t="s">
        <v>2408</v>
      </c>
      <c r="J629" s="185"/>
      <c r="K629" s="185"/>
      <c r="L629" s="185" t="s">
        <v>1995</v>
      </c>
      <c r="M629" s="185"/>
      <c r="N629" s="185"/>
      <c r="O629" s="185"/>
      <c r="P629" s="185"/>
      <c r="R629" s="182" t="s">
        <v>2415</v>
      </c>
      <c r="S629" s="182"/>
      <c r="T629" s="182"/>
      <c r="U629" s="158">
        <v>183.78</v>
      </c>
    </row>
    <row r="630" spans="2:21" x14ac:dyDescent="0.25">
      <c r="R630" s="182"/>
      <c r="S630" s="182"/>
      <c r="T630" s="182"/>
    </row>
    <row r="631" spans="2:21" x14ac:dyDescent="0.25">
      <c r="B631" s="184" t="s">
        <v>1916</v>
      </c>
      <c r="C631" s="184"/>
      <c r="D631" s="184"/>
      <c r="E631" s="184"/>
      <c r="F631" s="184"/>
      <c r="G631" s="184"/>
      <c r="H631" s="184"/>
      <c r="I631" s="185" t="s">
        <v>2408</v>
      </c>
      <c r="J631" s="185"/>
      <c r="K631" s="185"/>
      <c r="L631" s="185" t="s">
        <v>1995</v>
      </c>
      <c r="M631" s="185"/>
      <c r="N631" s="185"/>
      <c r="O631" s="185"/>
      <c r="P631" s="185"/>
      <c r="R631" s="182" t="s">
        <v>2410</v>
      </c>
      <c r="S631" s="182"/>
      <c r="T631" s="182"/>
      <c r="U631" s="158">
        <v>45.2</v>
      </c>
    </row>
    <row r="632" spans="2:21" x14ac:dyDescent="0.25">
      <c r="R632" s="182"/>
      <c r="S632" s="182"/>
      <c r="T632" s="182"/>
    </row>
    <row r="633" spans="2:21" x14ac:dyDescent="0.25">
      <c r="B633" s="184" t="s">
        <v>1916</v>
      </c>
      <c r="C633" s="184"/>
      <c r="D633" s="184"/>
      <c r="E633" s="184"/>
      <c r="F633" s="184"/>
      <c r="G633" s="184"/>
      <c r="H633" s="184"/>
      <c r="I633" s="185" t="s">
        <v>2408</v>
      </c>
      <c r="J633" s="185"/>
      <c r="K633" s="185"/>
      <c r="L633" s="185" t="s">
        <v>1995</v>
      </c>
      <c r="M633" s="185"/>
      <c r="N633" s="185"/>
      <c r="O633" s="185"/>
      <c r="P633" s="185"/>
      <c r="R633" s="182" t="s">
        <v>2414</v>
      </c>
      <c r="S633" s="182"/>
      <c r="T633" s="182"/>
      <c r="U633" s="158">
        <v>62.84</v>
      </c>
    </row>
    <row r="634" spans="2:21" x14ac:dyDescent="0.25">
      <c r="R634" s="182"/>
      <c r="S634" s="182"/>
      <c r="T634" s="182"/>
    </row>
    <row r="635" spans="2:21" x14ac:dyDescent="0.25">
      <c r="B635" s="184" t="s">
        <v>1916</v>
      </c>
      <c r="C635" s="184"/>
      <c r="D635" s="184"/>
      <c r="E635" s="184"/>
      <c r="F635" s="184"/>
      <c r="G635" s="184"/>
      <c r="H635" s="184"/>
      <c r="I635" s="185" t="s">
        <v>2408</v>
      </c>
      <c r="J635" s="185"/>
      <c r="K635" s="185"/>
      <c r="L635" s="185" t="s">
        <v>1995</v>
      </c>
      <c r="M635" s="185"/>
      <c r="N635" s="185"/>
      <c r="O635" s="185"/>
      <c r="P635" s="185"/>
      <c r="R635" s="182" t="s">
        <v>2412</v>
      </c>
      <c r="S635" s="182"/>
      <c r="T635" s="182"/>
      <c r="U635" s="158">
        <v>92.84</v>
      </c>
    </row>
    <row r="636" spans="2:21" x14ac:dyDescent="0.25">
      <c r="R636" s="182"/>
      <c r="S636" s="182"/>
      <c r="T636" s="182"/>
    </row>
    <row r="637" spans="2:21" x14ac:dyDescent="0.25">
      <c r="B637" s="184" t="s">
        <v>1916</v>
      </c>
      <c r="C637" s="184"/>
      <c r="D637" s="184"/>
      <c r="E637" s="184"/>
      <c r="F637" s="184"/>
      <c r="G637" s="184"/>
      <c r="H637" s="184"/>
      <c r="I637" s="185" t="s">
        <v>2417</v>
      </c>
      <c r="J637" s="185"/>
      <c r="K637" s="185"/>
      <c r="L637" s="185" t="s">
        <v>2261</v>
      </c>
      <c r="M637" s="185"/>
      <c r="N637" s="185"/>
      <c r="O637" s="185"/>
      <c r="P637" s="185"/>
      <c r="R637" s="182" t="s">
        <v>2418</v>
      </c>
      <c r="S637" s="182"/>
      <c r="T637" s="182"/>
      <c r="U637" s="158">
        <v>42.6</v>
      </c>
    </row>
    <row r="638" spans="2:21" x14ac:dyDescent="0.25">
      <c r="R638" s="182"/>
      <c r="S638" s="182"/>
      <c r="T638" s="182"/>
    </row>
    <row r="639" spans="2:21" x14ac:dyDescent="0.25">
      <c r="B639" s="184" t="s">
        <v>1920</v>
      </c>
      <c r="C639" s="184"/>
      <c r="D639" s="184"/>
      <c r="E639" s="184"/>
      <c r="F639" s="184"/>
      <c r="G639" s="184"/>
      <c r="H639" s="184"/>
      <c r="I639" s="185" t="s">
        <v>2419</v>
      </c>
      <c r="J639" s="185"/>
      <c r="K639" s="185"/>
      <c r="L639" s="185" t="s">
        <v>2420</v>
      </c>
      <c r="M639" s="185"/>
      <c r="N639" s="185"/>
      <c r="O639" s="185"/>
      <c r="P639" s="185"/>
      <c r="R639" s="182" t="s">
        <v>2421</v>
      </c>
      <c r="S639" s="182"/>
      <c r="T639" s="182"/>
      <c r="U639" s="158">
        <v>110.5</v>
      </c>
    </row>
    <row r="640" spans="2:21" x14ac:dyDescent="0.25">
      <c r="R640" s="182"/>
      <c r="S640" s="182"/>
      <c r="T640" s="182"/>
    </row>
    <row r="641" spans="2:21" x14ac:dyDescent="0.25">
      <c r="B641" s="184" t="s">
        <v>1977</v>
      </c>
      <c r="C641" s="184"/>
      <c r="D641" s="184"/>
      <c r="E641" s="184"/>
      <c r="F641" s="184"/>
      <c r="G641" s="184"/>
      <c r="H641" s="184"/>
      <c r="I641" s="185" t="s">
        <v>2422</v>
      </c>
      <c r="J641" s="185"/>
      <c r="K641" s="185"/>
      <c r="L641" s="185" t="s">
        <v>2261</v>
      </c>
      <c r="M641" s="185"/>
      <c r="N641" s="185"/>
      <c r="O641" s="185"/>
      <c r="P641" s="185"/>
      <c r="R641" s="182" t="s">
        <v>2418</v>
      </c>
      <c r="S641" s="182"/>
      <c r="T641" s="182"/>
      <c r="U641" s="158">
        <v>45.89</v>
      </c>
    </row>
    <row r="642" spans="2:21" x14ac:dyDescent="0.25">
      <c r="R642" s="182"/>
      <c r="S642" s="182"/>
      <c r="T642" s="182"/>
    </row>
    <row r="643" spans="2:21" x14ac:dyDescent="0.25">
      <c r="B643" s="184" t="s">
        <v>1977</v>
      </c>
      <c r="C643" s="184"/>
      <c r="D643" s="184"/>
      <c r="E643" s="184"/>
      <c r="F643" s="184"/>
      <c r="G643" s="184"/>
      <c r="H643" s="184"/>
      <c r="I643" s="185" t="s">
        <v>2423</v>
      </c>
      <c r="J643" s="185"/>
      <c r="K643" s="185"/>
      <c r="L643" s="185" t="s">
        <v>2261</v>
      </c>
      <c r="M643" s="185"/>
      <c r="N643" s="185"/>
      <c r="O643" s="185"/>
      <c r="P643" s="185"/>
      <c r="R643" s="182" t="s">
        <v>2418</v>
      </c>
      <c r="S643" s="182"/>
      <c r="T643" s="182"/>
      <c r="U643" s="158">
        <v>35.950000000000003</v>
      </c>
    </row>
    <row r="644" spans="2:21" x14ac:dyDescent="0.25">
      <c r="R644" s="182"/>
      <c r="S644" s="182"/>
      <c r="T644" s="182"/>
    </row>
    <row r="645" spans="2:21" x14ac:dyDescent="0.25">
      <c r="B645" s="184" t="s">
        <v>2191</v>
      </c>
      <c r="C645" s="184"/>
      <c r="D645" s="184"/>
      <c r="E645" s="184"/>
      <c r="F645" s="184"/>
      <c r="G645" s="184"/>
      <c r="H645" s="184"/>
      <c r="I645" s="185" t="s">
        <v>1941</v>
      </c>
      <c r="J645" s="185"/>
      <c r="K645" s="185"/>
      <c r="L645" s="185" t="s">
        <v>1938</v>
      </c>
      <c r="M645" s="185"/>
      <c r="N645" s="185"/>
      <c r="O645" s="185"/>
      <c r="P645" s="185"/>
      <c r="R645" s="182" t="s">
        <v>2424</v>
      </c>
      <c r="S645" s="182"/>
      <c r="T645" s="182"/>
      <c r="U645" s="158">
        <v>367.96</v>
      </c>
    </row>
    <row r="646" spans="2:21" x14ac:dyDescent="0.25">
      <c r="R646" s="182"/>
      <c r="S646" s="182"/>
      <c r="T646" s="182"/>
    </row>
    <row r="647" spans="2:21" x14ac:dyDescent="0.25">
      <c r="B647" s="184" t="s">
        <v>2191</v>
      </c>
      <c r="C647" s="184"/>
      <c r="D647" s="184"/>
      <c r="E647" s="184"/>
      <c r="F647" s="184"/>
      <c r="G647" s="184"/>
      <c r="H647" s="184"/>
      <c r="I647" s="185" t="s">
        <v>1941</v>
      </c>
      <c r="J647" s="185"/>
      <c r="K647" s="185"/>
      <c r="L647" s="185" t="s">
        <v>1938</v>
      </c>
      <c r="M647" s="185"/>
      <c r="N647" s="185"/>
      <c r="O647" s="185"/>
      <c r="P647" s="185"/>
      <c r="R647" s="182" t="s">
        <v>2424</v>
      </c>
      <c r="S647" s="182"/>
      <c r="T647" s="182"/>
      <c r="U647" s="158">
        <v>367.96</v>
      </c>
    </row>
    <row r="648" spans="2:21" x14ac:dyDescent="0.25">
      <c r="R648" s="182"/>
      <c r="S648" s="182"/>
      <c r="T648" s="182"/>
    </row>
    <row r="649" spans="2:21" x14ac:dyDescent="0.25">
      <c r="B649" s="184" t="s">
        <v>1951</v>
      </c>
      <c r="C649" s="184"/>
      <c r="D649" s="184"/>
      <c r="E649" s="184"/>
      <c r="F649" s="184"/>
      <c r="G649" s="184"/>
      <c r="H649" s="184"/>
      <c r="I649" s="185" t="s">
        <v>2425</v>
      </c>
      <c r="J649" s="185"/>
      <c r="K649" s="185"/>
      <c r="L649" s="185" t="s">
        <v>2056</v>
      </c>
      <c r="M649" s="185"/>
      <c r="N649" s="185"/>
      <c r="O649" s="185"/>
      <c r="P649" s="185"/>
      <c r="R649" s="182" t="s">
        <v>2426</v>
      </c>
      <c r="S649" s="182"/>
      <c r="T649" s="182"/>
      <c r="U649" s="158">
        <v>549</v>
      </c>
    </row>
    <row r="650" spans="2:21" x14ac:dyDescent="0.25">
      <c r="R650" s="182"/>
      <c r="S650" s="182"/>
      <c r="T650" s="182"/>
    </row>
    <row r="651" spans="2:21" x14ac:dyDescent="0.25">
      <c r="B651" s="184" t="s">
        <v>2000</v>
      </c>
      <c r="C651" s="184"/>
      <c r="D651" s="184"/>
      <c r="E651" s="184"/>
      <c r="F651" s="184"/>
      <c r="G651" s="184"/>
      <c r="H651" s="184"/>
      <c r="I651" s="185" t="s">
        <v>2427</v>
      </c>
      <c r="J651" s="185"/>
      <c r="K651" s="185"/>
      <c r="L651" s="185" t="s">
        <v>1938</v>
      </c>
      <c r="M651" s="185"/>
      <c r="N651" s="185"/>
      <c r="O651" s="185"/>
      <c r="P651" s="185"/>
      <c r="R651" s="182" t="s">
        <v>2428</v>
      </c>
      <c r="S651" s="182"/>
      <c r="T651" s="182"/>
      <c r="U651" s="158">
        <v>150.22999999999999</v>
      </c>
    </row>
    <row r="652" spans="2:21" x14ac:dyDescent="0.25">
      <c r="R652" s="182"/>
      <c r="S652" s="182"/>
      <c r="T652" s="182"/>
    </row>
    <row r="653" spans="2:21" x14ac:dyDescent="0.25">
      <c r="B653" s="184" t="s">
        <v>2000</v>
      </c>
      <c r="C653" s="184"/>
      <c r="D653" s="184"/>
      <c r="E653" s="184"/>
      <c r="F653" s="184"/>
      <c r="G653" s="184"/>
      <c r="H653" s="184"/>
      <c r="I653" s="185" t="s">
        <v>2427</v>
      </c>
      <c r="J653" s="185"/>
      <c r="K653" s="185"/>
      <c r="L653" s="185" t="s">
        <v>1938</v>
      </c>
      <c r="M653" s="185"/>
      <c r="N653" s="185"/>
      <c r="O653" s="185"/>
      <c r="P653" s="185"/>
      <c r="R653" s="182" t="s">
        <v>2428</v>
      </c>
      <c r="S653" s="182"/>
      <c r="T653" s="182"/>
      <c r="U653" s="158">
        <v>150.22</v>
      </c>
    </row>
    <row r="654" spans="2:21" x14ac:dyDescent="0.25">
      <c r="R654" s="182"/>
      <c r="S654" s="182"/>
      <c r="T654" s="182"/>
    </row>
    <row r="655" spans="2:21" x14ac:dyDescent="0.25">
      <c r="B655" s="184" t="s">
        <v>1966</v>
      </c>
      <c r="C655" s="184"/>
      <c r="D655" s="184"/>
      <c r="E655" s="184"/>
      <c r="F655" s="184"/>
      <c r="G655" s="184"/>
      <c r="H655" s="184"/>
      <c r="I655" s="185" t="s">
        <v>2283</v>
      </c>
      <c r="J655" s="185"/>
      <c r="K655" s="185"/>
      <c r="L655" s="185" t="s">
        <v>1918</v>
      </c>
      <c r="M655" s="185"/>
      <c r="N655" s="185"/>
      <c r="O655" s="185"/>
      <c r="P655" s="185"/>
      <c r="R655" s="182" t="s">
        <v>2429</v>
      </c>
      <c r="S655" s="182"/>
      <c r="T655" s="182"/>
      <c r="U655" s="158">
        <v>1820.14</v>
      </c>
    </row>
    <row r="656" spans="2:21" x14ac:dyDescent="0.25">
      <c r="R656" s="182"/>
      <c r="S656" s="182"/>
      <c r="T656" s="182"/>
    </row>
    <row r="657" spans="1:22" x14ac:dyDescent="0.25">
      <c r="B657" s="184" t="s">
        <v>1966</v>
      </c>
      <c r="C657" s="184"/>
      <c r="D657" s="184"/>
      <c r="E657" s="184"/>
      <c r="F657" s="184"/>
      <c r="G657" s="184"/>
      <c r="H657" s="184"/>
      <c r="I657" s="185" t="s">
        <v>2283</v>
      </c>
      <c r="J657" s="185"/>
      <c r="K657" s="185"/>
      <c r="L657" s="185" t="s">
        <v>1918</v>
      </c>
      <c r="M657" s="185"/>
      <c r="N657" s="185"/>
      <c r="O657" s="185"/>
      <c r="P657" s="185"/>
      <c r="R657" s="182" t="s">
        <v>2430</v>
      </c>
      <c r="S657" s="182"/>
      <c r="T657" s="182"/>
      <c r="U657" s="158">
        <v>1820.14</v>
      </c>
    </row>
    <row r="658" spans="1:22" x14ac:dyDescent="0.25">
      <c r="R658" s="182"/>
      <c r="S658" s="182"/>
      <c r="T658" s="182"/>
    </row>
    <row r="659" spans="1:22" x14ac:dyDescent="0.25">
      <c r="B659" s="184" t="s">
        <v>1966</v>
      </c>
      <c r="C659" s="184"/>
      <c r="D659" s="184"/>
      <c r="E659" s="184"/>
      <c r="F659" s="184"/>
      <c r="G659" s="184"/>
      <c r="H659" s="184"/>
      <c r="I659" s="185" t="s">
        <v>2283</v>
      </c>
      <c r="J659" s="185"/>
      <c r="K659" s="185"/>
      <c r="L659" s="185" t="s">
        <v>1918</v>
      </c>
      <c r="M659" s="185"/>
      <c r="N659" s="185"/>
      <c r="O659" s="185"/>
      <c r="P659" s="185"/>
      <c r="R659" s="182" t="s">
        <v>2429</v>
      </c>
      <c r="S659" s="182"/>
      <c r="T659" s="182"/>
      <c r="U659" s="158">
        <v>3640.28</v>
      </c>
    </row>
    <row r="660" spans="1:22" x14ac:dyDescent="0.25">
      <c r="R660" s="182"/>
      <c r="S660" s="182"/>
      <c r="T660" s="182"/>
    </row>
    <row r="661" spans="1:22" ht="6" customHeight="1" x14ac:dyDescent="0.25"/>
    <row r="662" spans="1:22" x14ac:dyDescent="0.25">
      <c r="D662" s="157" t="s">
        <v>2</v>
      </c>
      <c r="F662" s="157" t="s">
        <v>2</v>
      </c>
      <c r="H662" s="157" t="s">
        <v>2</v>
      </c>
      <c r="O662" s="178" t="s">
        <v>2403</v>
      </c>
      <c r="P662" s="178"/>
      <c r="Q662" s="178"/>
      <c r="R662" s="178"/>
      <c r="S662" s="178"/>
      <c r="U662" s="159">
        <v>14825.02</v>
      </c>
    </row>
    <row r="663" spans="1:22" ht="9.75" customHeight="1" x14ac:dyDescent="0.25"/>
    <row r="664" spans="1:22" ht="11.25" customHeight="1" x14ac:dyDescent="0.25"/>
    <row r="665" spans="1:22" ht="13.5" customHeight="1" x14ac:dyDescent="0.25">
      <c r="A665" s="182" t="s">
        <v>1985</v>
      </c>
      <c r="B665" s="182"/>
      <c r="C665" s="182"/>
      <c r="D665" s="182"/>
      <c r="E665" s="182"/>
      <c r="F665" s="182"/>
      <c r="G665" s="182"/>
      <c r="H665" s="182"/>
      <c r="I665" s="182"/>
      <c r="J665" s="182"/>
      <c r="K665" s="182"/>
      <c r="L665" s="182"/>
      <c r="M665" s="182"/>
      <c r="P665" s="183" t="s">
        <v>2431</v>
      </c>
      <c r="Q665" s="183"/>
      <c r="R665" s="183"/>
      <c r="S665" s="183"/>
      <c r="T665" s="183"/>
      <c r="U665" s="183"/>
      <c r="V665" s="183"/>
    </row>
    <row r="666" spans="1:22" ht="20.25" customHeight="1" x14ac:dyDescent="0.25">
      <c r="A666" s="187" t="s">
        <v>1987</v>
      </c>
      <c r="B666" s="187"/>
      <c r="C666" s="187"/>
      <c r="D666" s="187"/>
      <c r="E666" s="187"/>
      <c r="F666" s="187"/>
      <c r="G666" s="187"/>
      <c r="H666" s="187"/>
      <c r="I666" s="187"/>
      <c r="J666" s="187"/>
      <c r="K666" s="187"/>
      <c r="L666" s="187"/>
      <c r="M666" s="187"/>
      <c r="N666" s="187"/>
      <c r="O666" s="187"/>
      <c r="P666" s="187"/>
      <c r="Q666" s="187"/>
      <c r="R666" s="187"/>
      <c r="S666" s="187"/>
      <c r="T666" s="187"/>
      <c r="U666" s="187"/>
    </row>
    <row r="667" spans="1:22" ht="7.5" customHeight="1" x14ac:dyDescent="0.25"/>
    <row r="668" spans="1:22" x14ac:dyDescent="0.25">
      <c r="A668" s="186" t="s">
        <v>2432</v>
      </c>
      <c r="B668" s="186"/>
      <c r="C668" s="186"/>
      <c r="D668" s="186"/>
      <c r="E668" s="186"/>
      <c r="F668" s="186"/>
      <c r="G668" s="186"/>
      <c r="H668" s="186"/>
      <c r="I668" s="186"/>
      <c r="J668" s="186"/>
      <c r="K668" s="186"/>
      <c r="L668" s="186"/>
    </row>
    <row r="669" spans="1:22" ht="6" customHeight="1" x14ac:dyDescent="0.25"/>
    <row r="670" spans="1:22" x14ac:dyDescent="0.25">
      <c r="B670" s="184" t="s">
        <v>1933</v>
      </c>
      <c r="C670" s="184"/>
      <c r="D670" s="184"/>
      <c r="E670" s="184"/>
      <c r="F670" s="184"/>
      <c r="G670" s="184"/>
      <c r="H670" s="184"/>
      <c r="I670" s="185" t="s">
        <v>2433</v>
      </c>
      <c r="J670" s="185"/>
      <c r="K670" s="185"/>
      <c r="L670" s="185" t="s">
        <v>2400</v>
      </c>
      <c r="M670" s="185"/>
      <c r="N670" s="185"/>
      <c r="O670" s="185"/>
      <c r="P670" s="185"/>
      <c r="R670" s="185" t="s">
        <v>2434</v>
      </c>
      <c r="S670" s="185"/>
      <c r="T670" s="185"/>
      <c r="U670" s="158">
        <v>14.99</v>
      </c>
    </row>
    <row r="671" spans="1:22" x14ac:dyDescent="0.25">
      <c r="B671" s="184" t="s">
        <v>1933</v>
      </c>
      <c r="C671" s="184"/>
      <c r="D671" s="184"/>
      <c r="E671" s="184"/>
      <c r="F671" s="184"/>
      <c r="G671" s="184"/>
      <c r="H671" s="184"/>
      <c r="I671" s="185" t="s">
        <v>2435</v>
      </c>
      <c r="J671" s="185"/>
      <c r="K671" s="185"/>
      <c r="L671" s="185" t="s">
        <v>1931</v>
      </c>
      <c r="M671" s="185"/>
      <c r="N671" s="185"/>
      <c r="O671" s="185"/>
      <c r="P671" s="185"/>
      <c r="R671" s="185" t="s">
        <v>2436</v>
      </c>
      <c r="S671" s="185"/>
      <c r="T671" s="185"/>
      <c r="U671" s="158">
        <v>150</v>
      </c>
    </row>
    <row r="672" spans="1:22" x14ac:dyDescent="0.25">
      <c r="B672" s="184" t="s">
        <v>2047</v>
      </c>
      <c r="C672" s="184"/>
      <c r="D672" s="184"/>
      <c r="E672" s="184"/>
      <c r="F672" s="184"/>
      <c r="G672" s="184"/>
      <c r="H672" s="184"/>
      <c r="I672" s="185" t="s">
        <v>2435</v>
      </c>
      <c r="J672" s="185"/>
      <c r="K672" s="185"/>
      <c r="L672" s="185" t="s">
        <v>1931</v>
      </c>
      <c r="M672" s="185"/>
      <c r="N672" s="185"/>
      <c r="O672" s="185"/>
      <c r="P672" s="185"/>
      <c r="R672" s="185" t="s">
        <v>2436</v>
      </c>
      <c r="S672" s="185"/>
      <c r="T672" s="185"/>
      <c r="U672" s="158">
        <v>300</v>
      </c>
    </row>
    <row r="673" spans="1:21" x14ac:dyDescent="0.25">
      <c r="B673" s="184" t="s">
        <v>1991</v>
      </c>
      <c r="C673" s="184"/>
      <c r="D673" s="184"/>
      <c r="E673" s="184"/>
      <c r="F673" s="184"/>
      <c r="G673" s="184"/>
      <c r="H673" s="184"/>
      <c r="I673" s="185" t="s">
        <v>2435</v>
      </c>
      <c r="J673" s="185"/>
      <c r="K673" s="185"/>
      <c r="L673" s="185" t="s">
        <v>1931</v>
      </c>
      <c r="M673" s="185"/>
      <c r="N673" s="185"/>
      <c r="O673" s="185"/>
      <c r="P673" s="185"/>
      <c r="R673" s="185" t="s">
        <v>2436</v>
      </c>
      <c r="S673" s="185"/>
      <c r="T673" s="185"/>
      <c r="U673" s="158">
        <v>75</v>
      </c>
    </row>
    <row r="674" spans="1:21" x14ac:dyDescent="0.25">
      <c r="B674" s="184" t="s">
        <v>1993</v>
      </c>
      <c r="C674" s="184"/>
      <c r="D674" s="184"/>
      <c r="E674" s="184"/>
      <c r="F674" s="184"/>
      <c r="G674" s="184"/>
      <c r="H674" s="184"/>
      <c r="I674" s="185" t="s">
        <v>2437</v>
      </c>
      <c r="J674" s="185"/>
      <c r="K674" s="185"/>
      <c r="L674" s="185" t="s">
        <v>1947</v>
      </c>
      <c r="M674" s="185"/>
      <c r="N674" s="185"/>
      <c r="O674" s="185"/>
      <c r="P674" s="185"/>
      <c r="R674" s="182" t="s">
        <v>2438</v>
      </c>
      <c r="S674" s="182"/>
      <c r="T674" s="182"/>
      <c r="U674" s="158">
        <v>234.97</v>
      </c>
    </row>
    <row r="675" spans="1:21" x14ac:dyDescent="0.25">
      <c r="R675" s="182"/>
      <c r="S675" s="182"/>
      <c r="T675" s="182"/>
    </row>
    <row r="676" spans="1:21" x14ac:dyDescent="0.25">
      <c r="B676" s="184" t="s">
        <v>1940</v>
      </c>
      <c r="C676" s="184"/>
      <c r="D676" s="184"/>
      <c r="E676" s="184"/>
      <c r="F676" s="184"/>
      <c r="G676" s="184"/>
      <c r="H676" s="184"/>
      <c r="I676" s="185" t="s">
        <v>1283</v>
      </c>
      <c r="J676" s="185"/>
      <c r="K676" s="185"/>
      <c r="L676" s="185" t="s">
        <v>1947</v>
      </c>
      <c r="M676" s="185"/>
      <c r="N676" s="185"/>
      <c r="O676" s="185"/>
      <c r="P676" s="185"/>
      <c r="R676" s="185" t="s">
        <v>2439</v>
      </c>
      <c r="S676" s="185"/>
      <c r="T676" s="185"/>
      <c r="U676" s="158">
        <v>1437.5</v>
      </c>
    </row>
    <row r="677" spans="1:21" x14ac:dyDescent="0.25">
      <c r="B677" s="184" t="s">
        <v>1959</v>
      </c>
      <c r="C677" s="184"/>
      <c r="D677" s="184"/>
      <c r="E677" s="184"/>
      <c r="F677" s="184"/>
      <c r="G677" s="184"/>
      <c r="H677" s="184"/>
      <c r="I677" s="185" t="s">
        <v>2440</v>
      </c>
      <c r="J677" s="185"/>
      <c r="K677" s="185"/>
      <c r="L677" s="185" t="s">
        <v>1947</v>
      </c>
      <c r="M677" s="185"/>
      <c r="N677" s="185"/>
      <c r="O677" s="185"/>
      <c r="P677" s="185"/>
      <c r="R677" s="185" t="s">
        <v>2441</v>
      </c>
      <c r="S677" s="185"/>
      <c r="T677" s="185"/>
      <c r="U677" s="158">
        <v>59.99</v>
      </c>
    </row>
    <row r="678" spans="1:21" x14ac:dyDescent="0.25">
      <c r="B678" s="184" t="s">
        <v>1963</v>
      </c>
      <c r="C678" s="184"/>
      <c r="D678" s="184"/>
      <c r="E678" s="184"/>
      <c r="F678" s="184"/>
      <c r="G678" s="184"/>
      <c r="H678" s="184"/>
      <c r="I678" s="185" t="s">
        <v>2442</v>
      </c>
      <c r="J678" s="185"/>
      <c r="K678" s="185"/>
      <c r="L678" s="185" t="s">
        <v>1947</v>
      </c>
      <c r="M678" s="185"/>
      <c r="N678" s="185"/>
      <c r="O678" s="185"/>
      <c r="P678" s="185"/>
      <c r="R678" s="182" t="s">
        <v>2443</v>
      </c>
      <c r="S678" s="182"/>
      <c r="T678" s="182"/>
      <c r="U678" s="158">
        <v>19.989999999999998</v>
      </c>
    </row>
    <row r="679" spans="1:21" x14ac:dyDescent="0.25">
      <c r="R679" s="182"/>
      <c r="S679" s="182"/>
      <c r="T679" s="182"/>
    </row>
    <row r="680" spans="1:21" x14ac:dyDescent="0.25">
      <c r="B680" s="184" t="s">
        <v>2023</v>
      </c>
      <c r="C680" s="184"/>
      <c r="D680" s="184"/>
      <c r="E680" s="184"/>
      <c r="F680" s="184"/>
      <c r="G680" s="184"/>
      <c r="H680" s="184"/>
      <c r="I680" s="185" t="s">
        <v>2444</v>
      </c>
      <c r="J680" s="185"/>
      <c r="K680" s="185"/>
      <c r="L680" s="185" t="s">
        <v>1947</v>
      </c>
      <c r="M680" s="185"/>
      <c r="N680" s="185"/>
      <c r="O680" s="185"/>
      <c r="P680" s="185"/>
      <c r="R680" s="182" t="s">
        <v>2445</v>
      </c>
      <c r="S680" s="182"/>
      <c r="T680" s="182"/>
      <c r="U680" s="158">
        <v>15</v>
      </c>
    </row>
    <row r="681" spans="1:21" x14ac:dyDescent="0.25">
      <c r="R681" s="182"/>
      <c r="S681" s="182"/>
      <c r="T681" s="182"/>
    </row>
    <row r="682" spans="1:21" ht="6" customHeight="1" x14ac:dyDescent="0.25"/>
    <row r="683" spans="1:21" x14ac:dyDescent="0.25">
      <c r="D683" s="157" t="s">
        <v>2</v>
      </c>
      <c r="F683" s="157" t="s">
        <v>2</v>
      </c>
      <c r="H683" s="157" t="s">
        <v>2</v>
      </c>
      <c r="O683" s="178" t="s">
        <v>2432</v>
      </c>
      <c r="P683" s="178"/>
      <c r="Q683" s="178"/>
      <c r="R683" s="178"/>
      <c r="S683" s="178"/>
      <c r="U683" s="159">
        <v>2307.44</v>
      </c>
    </row>
    <row r="684" spans="1:21" x14ac:dyDescent="0.25">
      <c r="A684" s="186" t="s">
        <v>2446</v>
      </c>
      <c r="B684" s="186"/>
      <c r="C684" s="186"/>
      <c r="D684" s="186"/>
      <c r="E684" s="186"/>
      <c r="F684" s="186"/>
      <c r="G684" s="186"/>
      <c r="H684" s="186"/>
      <c r="I684" s="186"/>
      <c r="J684" s="186"/>
      <c r="K684" s="186"/>
      <c r="L684" s="186"/>
    </row>
    <row r="685" spans="1:21" ht="6" customHeight="1" x14ac:dyDescent="0.25"/>
    <row r="686" spans="1:21" x14ac:dyDescent="0.25">
      <c r="B686" s="184" t="s">
        <v>2047</v>
      </c>
      <c r="C686" s="184"/>
      <c r="D686" s="184"/>
      <c r="E686" s="184"/>
      <c r="F686" s="184"/>
      <c r="G686" s="184"/>
      <c r="H686" s="184"/>
      <c r="I686" s="185" t="s">
        <v>1981</v>
      </c>
      <c r="J686" s="185"/>
      <c r="K686" s="185"/>
      <c r="L686" s="185" t="s">
        <v>1926</v>
      </c>
      <c r="M686" s="185"/>
      <c r="N686" s="185"/>
      <c r="O686" s="185"/>
      <c r="P686" s="185"/>
      <c r="R686" s="182" t="s">
        <v>2447</v>
      </c>
      <c r="S686" s="182"/>
      <c r="T686" s="182"/>
      <c r="U686" s="158">
        <v>260.8</v>
      </c>
    </row>
    <row r="687" spans="1:21" x14ac:dyDescent="0.25">
      <c r="R687" s="182"/>
      <c r="S687" s="182"/>
      <c r="T687" s="182"/>
    </row>
    <row r="688" spans="1:21" x14ac:dyDescent="0.25">
      <c r="B688" s="184" t="s">
        <v>1977</v>
      </c>
      <c r="C688" s="184"/>
      <c r="D688" s="184"/>
      <c r="E688" s="184"/>
      <c r="F688" s="184"/>
      <c r="G688" s="184"/>
      <c r="H688" s="184"/>
      <c r="I688" s="185" t="s">
        <v>1941</v>
      </c>
      <c r="J688" s="185"/>
      <c r="K688" s="185"/>
      <c r="L688" s="185" t="s">
        <v>1938</v>
      </c>
      <c r="M688" s="185"/>
      <c r="N688" s="185"/>
      <c r="O688" s="185"/>
      <c r="P688" s="185"/>
      <c r="R688" s="182" t="s">
        <v>2448</v>
      </c>
      <c r="S688" s="182"/>
      <c r="T688" s="182"/>
      <c r="U688" s="158">
        <v>114.83</v>
      </c>
    </row>
    <row r="689" spans="1:21" x14ac:dyDescent="0.25">
      <c r="R689" s="182"/>
      <c r="S689" s="182"/>
      <c r="T689" s="182"/>
    </row>
    <row r="690" spans="1:21" ht="6" customHeight="1" x14ac:dyDescent="0.25"/>
    <row r="691" spans="1:21" x14ac:dyDescent="0.25">
      <c r="D691" s="157" t="s">
        <v>2</v>
      </c>
      <c r="F691" s="157" t="s">
        <v>2</v>
      </c>
      <c r="H691" s="157" t="s">
        <v>2</v>
      </c>
      <c r="O691" s="178" t="s">
        <v>2446</v>
      </c>
      <c r="P691" s="178"/>
      <c r="Q691" s="178"/>
      <c r="R691" s="178"/>
      <c r="S691" s="178"/>
      <c r="U691" s="159">
        <v>375.63</v>
      </c>
    </row>
    <row r="692" spans="1:21" x14ac:dyDescent="0.25">
      <c r="A692" s="186" t="s">
        <v>2449</v>
      </c>
      <c r="B692" s="186"/>
      <c r="C692" s="186"/>
      <c r="D692" s="186"/>
      <c r="E692" s="186"/>
      <c r="F692" s="186"/>
      <c r="G692" s="186"/>
      <c r="H692" s="186"/>
      <c r="I692" s="186"/>
      <c r="J692" s="186"/>
      <c r="K692" s="186"/>
      <c r="L692" s="186"/>
    </row>
    <row r="693" spans="1:21" ht="6" customHeight="1" x14ac:dyDescent="0.25"/>
    <row r="694" spans="1:21" x14ac:dyDescent="0.25">
      <c r="B694" s="184" t="s">
        <v>2034</v>
      </c>
      <c r="C694" s="184"/>
      <c r="D694" s="184"/>
      <c r="E694" s="184"/>
      <c r="F694" s="184"/>
      <c r="G694" s="184"/>
      <c r="H694" s="184"/>
      <c r="I694" s="185" t="s">
        <v>2450</v>
      </c>
      <c r="J694" s="185"/>
      <c r="K694" s="185"/>
      <c r="L694" s="185" t="s">
        <v>1938</v>
      </c>
      <c r="M694" s="185"/>
      <c r="N694" s="185"/>
      <c r="O694" s="185"/>
      <c r="P694" s="185"/>
      <c r="R694" s="182" t="s">
        <v>2451</v>
      </c>
      <c r="S694" s="182"/>
      <c r="T694" s="182"/>
      <c r="U694" s="158">
        <v>25.47</v>
      </c>
    </row>
    <row r="695" spans="1:21" x14ac:dyDescent="0.25">
      <c r="R695" s="182"/>
      <c r="S695" s="182"/>
      <c r="T695" s="182"/>
    </row>
    <row r="696" spans="1:21" x14ac:dyDescent="0.25">
      <c r="B696" s="184" t="s">
        <v>2040</v>
      </c>
      <c r="C696" s="184"/>
      <c r="D696" s="184"/>
      <c r="E696" s="184"/>
      <c r="F696" s="184"/>
      <c r="G696" s="184"/>
      <c r="H696" s="184"/>
      <c r="I696" s="185" t="s">
        <v>2452</v>
      </c>
      <c r="J696" s="185"/>
      <c r="K696" s="185"/>
      <c r="L696" s="185" t="s">
        <v>1957</v>
      </c>
      <c r="M696" s="185"/>
      <c r="N696" s="185"/>
      <c r="O696" s="185"/>
      <c r="P696" s="185"/>
      <c r="R696" s="182" t="s">
        <v>2453</v>
      </c>
      <c r="S696" s="182"/>
      <c r="T696" s="182"/>
      <c r="U696" s="158">
        <v>15.3</v>
      </c>
    </row>
    <row r="697" spans="1:21" x14ac:dyDescent="0.25">
      <c r="R697" s="182"/>
      <c r="S697" s="182"/>
      <c r="T697" s="182"/>
    </row>
    <row r="698" spans="1:21" x14ac:dyDescent="0.25">
      <c r="B698" s="184" t="s">
        <v>2040</v>
      </c>
      <c r="C698" s="184"/>
      <c r="D698" s="184"/>
      <c r="E698" s="184"/>
      <c r="F698" s="184"/>
      <c r="G698" s="184"/>
      <c r="H698" s="184"/>
      <c r="I698" s="185" t="s">
        <v>2454</v>
      </c>
      <c r="J698" s="185"/>
      <c r="K698" s="185"/>
      <c r="L698" s="185" t="s">
        <v>1947</v>
      </c>
      <c r="M698" s="185"/>
      <c r="N698" s="185"/>
      <c r="O698" s="185"/>
      <c r="P698" s="185"/>
      <c r="R698" s="185" t="s">
        <v>2455</v>
      </c>
      <c r="S698" s="185"/>
      <c r="T698" s="185"/>
      <c r="U698" s="158">
        <v>12.99</v>
      </c>
    </row>
    <row r="699" spans="1:21" x14ac:dyDescent="0.25">
      <c r="B699" s="184" t="s">
        <v>2040</v>
      </c>
      <c r="C699" s="184"/>
      <c r="D699" s="184"/>
      <c r="E699" s="184"/>
      <c r="F699" s="184"/>
      <c r="G699" s="184"/>
      <c r="H699" s="184"/>
      <c r="I699" s="185" t="s">
        <v>2456</v>
      </c>
      <c r="J699" s="185"/>
      <c r="K699" s="185"/>
      <c r="L699" s="185" t="s">
        <v>1938</v>
      </c>
      <c r="M699" s="185"/>
      <c r="N699" s="185"/>
      <c r="O699" s="185"/>
      <c r="P699" s="185"/>
      <c r="R699" s="185" t="s">
        <v>2457</v>
      </c>
      <c r="S699" s="185"/>
      <c r="T699" s="185"/>
      <c r="U699" s="158">
        <v>83</v>
      </c>
    </row>
    <row r="700" spans="1:21" x14ac:dyDescent="0.25">
      <c r="B700" s="184" t="s">
        <v>1944</v>
      </c>
      <c r="C700" s="184"/>
      <c r="D700" s="184"/>
      <c r="E700" s="184"/>
      <c r="F700" s="184"/>
      <c r="G700" s="184"/>
      <c r="H700" s="184"/>
      <c r="I700" s="185" t="s">
        <v>2452</v>
      </c>
      <c r="J700" s="185"/>
      <c r="K700" s="185"/>
      <c r="L700" s="185" t="s">
        <v>2369</v>
      </c>
      <c r="M700" s="185"/>
      <c r="N700" s="185"/>
      <c r="O700" s="185"/>
      <c r="P700" s="185"/>
      <c r="R700" s="185" t="s">
        <v>2458</v>
      </c>
      <c r="S700" s="185"/>
      <c r="T700" s="185"/>
      <c r="U700" s="158">
        <v>1611.7</v>
      </c>
    </row>
    <row r="701" spans="1:21" x14ac:dyDescent="0.25">
      <c r="B701" s="184" t="s">
        <v>2000</v>
      </c>
      <c r="C701" s="184"/>
      <c r="D701" s="184"/>
      <c r="E701" s="184"/>
      <c r="F701" s="184"/>
      <c r="G701" s="184"/>
      <c r="H701" s="184"/>
      <c r="I701" s="185" t="s">
        <v>2435</v>
      </c>
      <c r="J701" s="185"/>
      <c r="K701" s="185"/>
      <c r="L701" s="185" t="s">
        <v>1947</v>
      </c>
      <c r="M701" s="185"/>
      <c r="N701" s="185"/>
      <c r="O701" s="185"/>
      <c r="P701" s="185"/>
      <c r="R701" s="182" t="s">
        <v>2459</v>
      </c>
      <c r="S701" s="182"/>
      <c r="T701" s="182"/>
      <c r="U701" s="158">
        <v>1800</v>
      </c>
    </row>
    <row r="702" spans="1:21" x14ac:dyDescent="0.25">
      <c r="R702" s="182"/>
      <c r="S702" s="182"/>
      <c r="T702" s="182"/>
    </row>
    <row r="703" spans="1:21" x14ac:dyDescent="0.25">
      <c r="B703" s="184" t="s">
        <v>1966</v>
      </c>
      <c r="C703" s="184"/>
      <c r="D703" s="184"/>
      <c r="E703" s="184"/>
      <c r="F703" s="184"/>
      <c r="G703" s="184"/>
      <c r="H703" s="184"/>
      <c r="I703" s="185" t="s">
        <v>2437</v>
      </c>
      <c r="J703" s="185"/>
      <c r="K703" s="185"/>
      <c r="L703" s="185" t="s">
        <v>1947</v>
      </c>
      <c r="M703" s="185"/>
      <c r="N703" s="185"/>
      <c r="O703" s="185"/>
      <c r="P703" s="185"/>
      <c r="R703" s="182" t="s">
        <v>2460</v>
      </c>
      <c r="S703" s="182"/>
      <c r="T703" s="182"/>
      <c r="U703" s="158">
        <v>54.99</v>
      </c>
    </row>
    <row r="704" spans="1:21" x14ac:dyDescent="0.25">
      <c r="R704" s="182"/>
      <c r="S704" s="182"/>
      <c r="T704" s="182"/>
    </row>
    <row r="705" spans="1:22" x14ac:dyDescent="0.25">
      <c r="B705" s="184" t="s">
        <v>2461</v>
      </c>
      <c r="C705" s="184"/>
      <c r="D705" s="184"/>
      <c r="E705" s="184"/>
      <c r="F705" s="184"/>
      <c r="G705" s="184"/>
      <c r="H705" s="184"/>
      <c r="I705" s="185" t="s">
        <v>2462</v>
      </c>
      <c r="J705" s="185"/>
      <c r="K705" s="185"/>
      <c r="L705" s="185" t="s">
        <v>1947</v>
      </c>
      <c r="M705" s="185"/>
      <c r="N705" s="185"/>
      <c r="O705" s="185"/>
      <c r="P705" s="185"/>
      <c r="R705" s="182" t="s">
        <v>2463</v>
      </c>
      <c r="S705" s="182"/>
      <c r="T705" s="182"/>
      <c r="U705" s="158">
        <v>4.95</v>
      </c>
    </row>
    <row r="706" spans="1:22" x14ac:dyDescent="0.25">
      <c r="R706" s="182"/>
      <c r="S706" s="182"/>
      <c r="T706" s="182"/>
    </row>
    <row r="707" spans="1:22" ht="6" customHeight="1" x14ac:dyDescent="0.25"/>
    <row r="708" spans="1:22" x14ac:dyDescent="0.25">
      <c r="D708" s="157" t="s">
        <v>2</v>
      </c>
      <c r="F708" s="157" t="s">
        <v>2</v>
      </c>
      <c r="H708" s="157" t="s">
        <v>2</v>
      </c>
      <c r="O708" s="178" t="s">
        <v>2449</v>
      </c>
      <c r="P708" s="178"/>
      <c r="Q708" s="178"/>
      <c r="R708" s="178"/>
      <c r="S708" s="178"/>
      <c r="U708" s="159">
        <v>3608.4</v>
      </c>
    </row>
    <row r="709" spans="1:22" x14ac:dyDescent="0.25">
      <c r="A709" s="186" t="s">
        <v>2464</v>
      </c>
      <c r="B709" s="186"/>
      <c r="C709" s="186"/>
      <c r="D709" s="186"/>
      <c r="E709" s="186"/>
      <c r="F709" s="186"/>
      <c r="G709" s="186"/>
      <c r="H709" s="186"/>
      <c r="I709" s="186"/>
      <c r="J709" s="186"/>
      <c r="K709" s="186"/>
      <c r="L709" s="186"/>
    </row>
    <row r="710" spans="1:22" ht="6" customHeight="1" x14ac:dyDescent="0.25"/>
    <row r="711" spans="1:22" x14ac:dyDescent="0.25">
      <c r="B711" s="184" t="s">
        <v>2034</v>
      </c>
      <c r="C711" s="184"/>
      <c r="D711" s="184"/>
      <c r="E711" s="184"/>
      <c r="F711" s="184"/>
      <c r="G711" s="184"/>
      <c r="H711" s="184"/>
      <c r="I711" s="185" t="s">
        <v>2465</v>
      </c>
      <c r="J711" s="185"/>
      <c r="K711" s="185"/>
      <c r="L711" s="185" t="s">
        <v>1918</v>
      </c>
      <c r="M711" s="185"/>
      <c r="N711" s="185"/>
      <c r="O711" s="185"/>
      <c r="P711" s="185"/>
      <c r="R711" s="182" t="s">
        <v>2466</v>
      </c>
      <c r="S711" s="182"/>
      <c r="T711" s="182"/>
      <c r="U711" s="158">
        <v>56.56</v>
      </c>
    </row>
    <row r="712" spans="1:22" x14ac:dyDescent="0.25">
      <c r="R712" s="182"/>
      <c r="S712" s="182"/>
      <c r="T712" s="182"/>
    </row>
    <row r="713" spans="1:22" ht="6" customHeight="1" x14ac:dyDescent="0.25"/>
    <row r="714" spans="1:22" x14ac:dyDescent="0.25">
      <c r="D714" s="157" t="s">
        <v>2</v>
      </c>
      <c r="F714" s="157" t="s">
        <v>2</v>
      </c>
      <c r="H714" s="157" t="s">
        <v>2</v>
      </c>
      <c r="O714" s="178" t="s">
        <v>2464</v>
      </c>
      <c r="P714" s="178"/>
      <c r="Q714" s="178"/>
      <c r="R714" s="178"/>
      <c r="S714" s="178"/>
      <c r="U714" s="159">
        <v>56.56</v>
      </c>
    </row>
    <row r="715" spans="1:22" ht="180" customHeight="1" x14ac:dyDescent="0.25"/>
    <row r="716" spans="1:22" ht="11.25" customHeight="1" x14ac:dyDescent="0.25"/>
    <row r="717" spans="1:22" ht="13.5" customHeight="1" x14ac:dyDescent="0.25">
      <c r="A717" s="182" t="s">
        <v>1985</v>
      </c>
      <c r="B717" s="182"/>
      <c r="C717" s="182"/>
      <c r="D717" s="182"/>
      <c r="E717" s="182"/>
      <c r="F717" s="182"/>
      <c r="G717" s="182"/>
      <c r="H717" s="182"/>
      <c r="I717" s="182"/>
      <c r="J717" s="182"/>
      <c r="K717" s="182"/>
      <c r="L717" s="182"/>
      <c r="M717" s="182"/>
      <c r="P717" s="183" t="s">
        <v>2467</v>
      </c>
      <c r="Q717" s="183"/>
      <c r="R717" s="183"/>
      <c r="S717" s="183"/>
      <c r="T717" s="183"/>
      <c r="U717" s="183"/>
      <c r="V717" s="183"/>
    </row>
    <row r="718" spans="1:22" ht="20.25" customHeight="1" x14ac:dyDescent="0.25">
      <c r="A718" s="187" t="s">
        <v>1987</v>
      </c>
      <c r="B718" s="187"/>
      <c r="C718" s="187"/>
      <c r="D718" s="187"/>
      <c r="E718" s="187"/>
      <c r="F718" s="187"/>
      <c r="G718" s="187"/>
      <c r="H718" s="187"/>
      <c r="I718" s="187"/>
      <c r="J718" s="187"/>
      <c r="K718" s="187"/>
      <c r="L718" s="187"/>
      <c r="M718" s="187"/>
      <c r="N718" s="187"/>
      <c r="O718" s="187"/>
      <c r="P718" s="187"/>
      <c r="Q718" s="187"/>
      <c r="R718" s="187"/>
      <c r="S718" s="187"/>
      <c r="T718" s="187"/>
      <c r="U718" s="187"/>
    </row>
    <row r="719" spans="1:22" ht="7.5" customHeight="1" x14ac:dyDescent="0.25"/>
    <row r="720" spans="1:22" x14ac:dyDescent="0.25">
      <c r="A720" s="186" t="s">
        <v>2468</v>
      </c>
      <c r="B720" s="186"/>
      <c r="C720" s="186"/>
      <c r="D720" s="186"/>
      <c r="E720" s="186"/>
      <c r="F720" s="186"/>
      <c r="G720" s="186"/>
      <c r="H720" s="186"/>
      <c r="I720" s="186"/>
      <c r="J720" s="186"/>
      <c r="K720" s="186"/>
      <c r="L720" s="186"/>
    </row>
    <row r="721" spans="2:21" ht="6" customHeight="1" x14ac:dyDescent="0.25"/>
    <row r="722" spans="2:21" x14ac:dyDescent="0.25">
      <c r="B722" s="184" t="s">
        <v>1920</v>
      </c>
      <c r="C722" s="184"/>
      <c r="D722" s="184"/>
      <c r="E722" s="184"/>
      <c r="F722" s="184"/>
      <c r="G722" s="184"/>
      <c r="H722" s="184"/>
      <c r="I722" s="185" t="s">
        <v>2469</v>
      </c>
      <c r="J722" s="185"/>
      <c r="K722" s="185"/>
      <c r="L722" s="185" t="s">
        <v>2369</v>
      </c>
      <c r="M722" s="185"/>
      <c r="N722" s="185"/>
      <c r="O722" s="185"/>
      <c r="P722" s="185"/>
      <c r="R722" s="185" t="s">
        <v>2470</v>
      </c>
      <c r="S722" s="185"/>
      <c r="T722" s="185"/>
      <c r="U722" s="158">
        <v>1056.55</v>
      </c>
    </row>
    <row r="723" spans="2:21" x14ac:dyDescent="0.25">
      <c r="B723" s="184" t="s">
        <v>1949</v>
      </c>
      <c r="C723" s="184"/>
      <c r="D723" s="184"/>
      <c r="E723" s="184"/>
      <c r="F723" s="184"/>
      <c r="G723" s="184"/>
      <c r="H723" s="184"/>
      <c r="I723" s="185" t="s">
        <v>2471</v>
      </c>
      <c r="J723" s="185"/>
      <c r="K723" s="185"/>
      <c r="L723" s="185" t="s">
        <v>2369</v>
      </c>
      <c r="M723" s="185"/>
      <c r="N723" s="185"/>
      <c r="O723" s="185"/>
      <c r="P723" s="185"/>
      <c r="R723" s="182" t="s">
        <v>2472</v>
      </c>
      <c r="S723" s="182"/>
      <c r="T723" s="182"/>
      <c r="U723" s="158">
        <v>35.1</v>
      </c>
    </row>
    <row r="724" spans="2:21" x14ac:dyDescent="0.25">
      <c r="R724" s="182"/>
      <c r="S724" s="182"/>
      <c r="T724" s="182"/>
    </row>
    <row r="725" spans="2:21" x14ac:dyDescent="0.25">
      <c r="B725" s="184" t="s">
        <v>1949</v>
      </c>
      <c r="C725" s="184"/>
      <c r="D725" s="184"/>
      <c r="E725" s="184"/>
      <c r="F725" s="184"/>
      <c r="G725" s="184"/>
      <c r="H725" s="184"/>
      <c r="I725" s="185" t="s">
        <v>2473</v>
      </c>
      <c r="J725" s="185"/>
      <c r="K725" s="185"/>
      <c r="L725" s="185" t="s">
        <v>2369</v>
      </c>
      <c r="M725" s="185"/>
      <c r="N725" s="185"/>
      <c r="O725" s="185"/>
      <c r="P725" s="185"/>
      <c r="R725" s="182" t="s">
        <v>2474</v>
      </c>
      <c r="S725" s="182"/>
      <c r="T725" s="182"/>
      <c r="U725" s="158">
        <v>18.39</v>
      </c>
    </row>
    <row r="726" spans="2:21" x14ac:dyDescent="0.25">
      <c r="R726" s="182"/>
      <c r="S726" s="182"/>
      <c r="T726" s="182"/>
    </row>
    <row r="727" spans="2:21" x14ac:dyDescent="0.25">
      <c r="B727" s="184" t="s">
        <v>2191</v>
      </c>
      <c r="C727" s="184"/>
      <c r="D727" s="184"/>
      <c r="E727" s="184"/>
      <c r="F727" s="184"/>
      <c r="G727" s="184"/>
      <c r="H727" s="184"/>
      <c r="I727" s="185" t="s">
        <v>2475</v>
      </c>
      <c r="J727" s="185"/>
      <c r="K727" s="185"/>
      <c r="L727" s="185" t="s">
        <v>1918</v>
      </c>
      <c r="M727" s="185"/>
      <c r="N727" s="185"/>
      <c r="O727" s="185"/>
      <c r="P727" s="185"/>
      <c r="R727" s="182" t="s">
        <v>2476</v>
      </c>
      <c r="S727" s="182"/>
      <c r="T727" s="182"/>
      <c r="U727" s="158">
        <v>16</v>
      </c>
    </row>
    <row r="728" spans="2:21" x14ac:dyDescent="0.25">
      <c r="R728" s="182"/>
      <c r="S728" s="182"/>
      <c r="T728" s="182"/>
    </row>
    <row r="729" spans="2:21" x14ac:dyDescent="0.25">
      <c r="B729" s="184" t="s">
        <v>2191</v>
      </c>
      <c r="C729" s="184"/>
      <c r="D729" s="184"/>
      <c r="E729" s="184"/>
      <c r="F729" s="184"/>
      <c r="G729" s="184"/>
      <c r="H729" s="184"/>
      <c r="I729" s="185" t="s">
        <v>2475</v>
      </c>
      <c r="J729" s="185"/>
      <c r="K729" s="185"/>
      <c r="L729" s="185" t="s">
        <v>1918</v>
      </c>
      <c r="M729" s="185"/>
      <c r="N729" s="185"/>
      <c r="O729" s="185"/>
      <c r="P729" s="185"/>
      <c r="R729" s="182" t="s">
        <v>2476</v>
      </c>
      <c r="S729" s="182"/>
      <c r="T729" s="182"/>
      <c r="U729" s="158">
        <v>16</v>
      </c>
    </row>
    <row r="730" spans="2:21" x14ac:dyDescent="0.25">
      <c r="R730" s="182"/>
      <c r="S730" s="182"/>
      <c r="T730" s="182"/>
    </row>
    <row r="731" spans="2:21" x14ac:dyDescent="0.25">
      <c r="B731" s="184" t="s">
        <v>2191</v>
      </c>
      <c r="C731" s="184"/>
      <c r="D731" s="184"/>
      <c r="E731" s="184"/>
      <c r="F731" s="184"/>
      <c r="G731" s="184"/>
      <c r="H731" s="184"/>
      <c r="I731" s="185" t="s">
        <v>2475</v>
      </c>
      <c r="J731" s="185"/>
      <c r="K731" s="185"/>
      <c r="L731" s="185" t="s">
        <v>1918</v>
      </c>
      <c r="M731" s="185"/>
      <c r="N731" s="185"/>
      <c r="O731" s="185"/>
      <c r="P731" s="185"/>
      <c r="R731" s="182" t="s">
        <v>2476</v>
      </c>
      <c r="S731" s="182"/>
      <c r="T731" s="182"/>
      <c r="U731" s="158">
        <v>16</v>
      </c>
    </row>
    <row r="732" spans="2:21" x14ac:dyDescent="0.25">
      <c r="R732" s="182"/>
      <c r="S732" s="182"/>
      <c r="T732" s="182"/>
    </row>
    <row r="733" spans="2:21" x14ac:dyDescent="0.25">
      <c r="B733" s="184" t="s">
        <v>2191</v>
      </c>
      <c r="C733" s="184"/>
      <c r="D733" s="184"/>
      <c r="E733" s="184"/>
      <c r="F733" s="184"/>
      <c r="G733" s="184"/>
      <c r="H733" s="184"/>
      <c r="I733" s="185" t="s">
        <v>2475</v>
      </c>
      <c r="J733" s="185"/>
      <c r="K733" s="185"/>
      <c r="L733" s="185" t="s">
        <v>1918</v>
      </c>
      <c r="M733" s="185"/>
      <c r="N733" s="185"/>
      <c r="O733" s="185"/>
      <c r="P733" s="185"/>
      <c r="R733" s="182" t="s">
        <v>2476</v>
      </c>
      <c r="S733" s="182"/>
      <c r="T733" s="182"/>
      <c r="U733" s="158">
        <v>16</v>
      </c>
    </row>
    <row r="734" spans="2:21" x14ac:dyDescent="0.25">
      <c r="R734" s="182"/>
      <c r="S734" s="182"/>
      <c r="T734" s="182"/>
    </row>
    <row r="735" spans="2:21" x14ac:dyDescent="0.25">
      <c r="B735" s="184" t="s">
        <v>2191</v>
      </c>
      <c r="C735" s="184"/>
      <c r="D735" s="184"/>
      <c r="E735" s="184"/>
      <c r="F735" s="184"/>
      <c r="G735" s="184"/>
      <c r="H735" s="184"/>
      <c r="I735" s="185" t="s">
        <v>2475</v>
      </c>
      <c r="J735" s="185"/>
      <c r="K735" s="185"/>
      <c r="L735" s="185" t="s">
        <v>1918</v>
      </c>
      <c r="M735" s="185"/>
      <c r="N735" s="185"/>
      <c r="O735" s="185"/>
      <c r="P735" s="185"/>
      <c r="R735" s="182" t="s">
        <v>2477</v>
      </c>
      <c r="S735" s="182"/>
      <c r="T735" s="182"/>
      <c r="U735" s="158">
        <v>16</v>
      </c>
    </row>
    <row r="736" spans="2:21" x14ac:dyDescent="0.25">
      <c r="R736" s="182"/>
      <c r="S736" s="182"/>
      <c r="T736" s="182"/>
    </row>
    <row r="737" spans="1:22" x14ac:dyDescent="0.25">
      <c r="B737" s="184" t="s">
        <v>1951</v>
      </c>
      <c r="C737" s="184"/>
      <c r="D737" s="184"/>
      <c r="E737" s="184"/>
      <c r="F737" s="184"/>
      <c r="G737" s="184"/>
      <c r="H737" s="184"/>
      <c r="I737" s="185" t="s">
        <v>2475</v>
      </c>
      <c r="J737" s="185"/>
      <c r="K737" s="185"/>
      <c r="L737" s="185" t="s">
        <v>1918</v>
      </c>
      <c r="M737" s="185"/>
      <c r="N737" s="185"/>
      <c r="O737" s="185"/>
      <c r="P737" s="185"/>
      <c r="R737" s="182" t="s">
        <v>2477</v>
      </c>
      <c r="S737" s="182"/>
      <c r="T737" s="182"/>
      <c r="U737" s="158">
        <v>16</v>
      </c>
    </row>
    <row r="738" spans="1:22" x14ac:dyDescent="0.25">
      <c r="R738" s="182"/>
      <c r="S738" s="182"/>
      <c r="T738" s="182"/>
    </row>
    <row r="739" spans="1:22" x14ac:dyDescent="0.25">
      <c r="B739" s="184" t="s">
        <v>1951</v>
      </c>
      <c r="C739" s="184"/>
      <c r="D739" s="184"/>
      <c r="E739" s="184"/>
      <c r="F739" s="184"/>
      <c r="G739" s="184"/>
      <c r="H739" s="184"/>
      <c r="I739" s="185" t="s">
        <v>2475</v>
      </c>
      <c r="J739" s="185"/>
      <c r="K739" s="185"/>
      <c r="L739" s="185" t="s">
        <v>1918</v>
      </c>
      <c r="M739" s="185"/>
      <c r="N739" s="185"/>
      <c r="O739" s="185"/>
      <c r="P739" s="185"/>
      <c r="R739" s="182" t="s">
        <v>2477</v>
      </c>
      <c r="S739" s="182"/>
      <c r="T739" s="182"/>
      <c r="U739" s="158">
        <v>16</v>
      </c>
    </row>
    <row r="740" spans="1:22" x14ac:dyDescent="0.25">
      <c r="R740" s="182"/>
      <c r="S740" s="182"/>
      <c r="T740" s="182"/>
    </row>
    <row r="741" spans="1:22" x14ac:dyDescent="0.25">
      <c r="B741" s="184" t="s">
        <v>1951</v>
      </c>
      <c r="C741" s="184"/>
      <c r="D741" s="184"/>
      <c r="E741" s="184"/>
      <c r="F741" s="184"/>
      <c r="G741" s="184"/>
      <c r="H741" s="184"/>
      <c r="I741" s="185" t="s">
        <v>2475</v>
      </c>
      <c r="J741" s="185"/>
      <c r="K741" s="185"/>
      <c r="L741" s="185" t="s">
        <v>1918</v>
      </c>
      <c r="M741" s="185"/>
      <c r="N741" s="185"/>
      <c r="O741" s="185"/>
      <c r="P741" s="185"/>
      <c r="R741" s="182" t="s">
        <v>2477</v>
      </c>
      <c r="S741" s="182"/>
      <c r="T741" s="182"/>
      <c r="U741" s="158">
        <v>16</v>
      </c>
    </row>
    <row r="742" spans="1:22" x14ac:dyDescent="0.25">
      <c r="R742" s="182"/>
      <c r="S742" s="182"/>
      <c r="T742" s="182"/>
    </row>
    <row r="743" spans="1:22" x14ac:dyDescent="0.25">
      <c r="B743" s="184" t="s">
        <v>1973</v>
      </c>
      <c r="C743" s="184"/>
      <c r="D743" s="184"/>
      <c r="E743" s="184"/>
      <c r="F743" s="184"/>
      <c r="G743" s="184"/>
      <c r="H743" s="184"/>
      <c r="I743" s="185" t="s">
        <v>2478</v>
      </c>
      <c r="J743" s="185"/>
      <c r="K743" s="185"/>
      <c r="L743" s="185" t="s">
        <v>1947</v>
      </c>
      <c r="M743" s="185"/>
      <c r="N743" s="185"/>
      <c r="O743" s="185"/>
      <c r="P743" s="185"/>
      <c r="R743" s="182" t="s">
        <v>2479</v>
      </c>
      <c r="S743" s="182"/>
      <c r="T743" s="182"/>
      <c r="U743" s="158">
        <v>85.27</v>
      </c>
    </row>
    <row r="744" spans="1:22" x14ac:dyDescent="0.25">
      <c r="R744" s="182"/>
      <c r="S744" s="182"/>
      <c r="T744" s="182"/>
    </row>
    <row r="745" spans="1:22" ht="6" customHeight="1" x14ac:dyDescent="0.25"/>
    <row r="746" spans="1:22" x14ac:dyDescent="0.25">
      <c r="D746" s="157" t="s">
        <v>2</v>
      </c>
      <c r="F746" s="157" t="s">
        <v>2</v>
      </c>
      <c r="H746" s="157" t="s">
        <v>2</v>
      </c>
      <c r="O746" s="178" t="s">
        <v>2468</v>
      </c>
      <c r="P746" s="178"/>
      <c r="Q746" s="178"/>
      <c r="R746" s="178"/>
      <c r="S746" s="178"/>
      <c r="U746" s="159">
        <v>1323.31</v>
      </c>
    </row>
    <row r="747" spans="1:22" ht="375" customHeight="1" x14ac:dyDescent="0.25"/>
    <row r="748" spans="1:22" ht="11.25" customHeight="1" x14ac:dyDescent="0.25"/>
    <row r="749" spans="1:22" ht="13.5" customHeight="1" x14ac:dyDescent="0.25">
      <c r="A749" s="182" t="s">
        <v>1985</v>
      </c>
      <c r="B749" s="182"/>
      <c r="C749" s="182"/>
      <c r="D749" s="182"/>
      <c r="E749" s="182"/>
      <c r="F749" s="182"/>
      <c r="G749" s="182"/>
      <c r="H749" s="182"/>
      <c r="I749" s="182"/>
      <c r="J749" s="182"/>
      <c r="K749" s="182"/>
      <c r="L749" s="182"/>
      <c r="M749" s="182"/>
      <c r="P749" s="183" t="s">
        <v>2480</v>
      </c>
      <c r="Q749" s="183"/>
      <c r="R749" s="183"/>
      <c r="S749" s="183"/>
      <c r="T749" s="183"/>
      <c r="U749" s="183"/>
      <c r="V749" s="183"/>
    </row>
    <row r="750" spans="1:22" ht="20.25" customHeight="1" x14ac:dyDescent="0.25">
      <c r="A750" s="187" t="s">
        <v>1987</v>
      </c>
      <c r="B750" s="187"/>
      <c r="C750" s="187"/>
      <c r="D750" s="187"/>
      <c r="E750" s="187"/>
      <c r="F750" s="187"/>
      <c r="G750" s="187"/>
      <c r="H750" s="187"/>
      <c r="I750" s="187"/>
      <c r="J750" s="187"/>
      <c r="K750" s="187"/>
      <c r="L750" s="187"/>
      <c r="M750" s="187"/>
      <c r="N750" s="187"/>
      <c r="O750" s="187"/>
      <c r="P750" s="187"/>
      <c r="Q750" s="187"/>
      <c r="R750" s="187"/>
      <c r="S750" s="187"/>
      <c r="T750" s="187"/>
      <c r="U750" s="187"/>
    </row>
    <row r="751" spans="1:22" ht="7.5" customHeight="1" x14ac:dyDescent="0.25"/>
    <row r="752" spans="1:22" x14ac:dyDescent="0.25">
      <c r="A752" s="186" t="s">
        <v>2481</v>
      </c>
      <c r="B752" s="186"/>
      <c r="C752" s="186"/>
      <c r="D752" s="186"/>
      <c r="E752" s="186"/>
      <c r="F752" s="186"/>
      <c r="G752" s="186"/>
      <c r="H752" s="186"/>
      <c r="I752" s="186"/>
      <c r="J752" s="186"/>
      <c r="K752" s="186"/>
      <c r="L752" s="186"/>
    </row>
    <row r="753" spans="2:21" ht="6" customHeight="1" x14ac:dyDescent="0.25"/>
    <row r="754" spans="2:21" x14ac:dyDescent="0.25">
      <c r="B754" s="184" t="s">
        <v>1933</v>
      </c>
      <c r="C754" s="184"/>
      <c r="D754" s="184"/>
      <c r="E754" s="184"/>
      <c r="F754" s="184"/>
      <c r="G754" s="184"/>
      <c r="H754" s="184"/>
      <c r="I754" s="185" t="s">
        <v>2345</v>
      </c>
      <c r="J754" s="185"/>
      <c r="K754" s="185"/>
      <c r="L754" s="185" t="s">
        <v>2275</v>
      </c>
      <c r="M754" s="185"/>
      <c r="N754" s="185"/>
      <c r="O754" s="185"/>
      <c r="P754" s="185"/>
      <c r="R754" s="182" t="s">
        <v>2482</v>
      </c>
      <c r="S754" s="182"/>
      <c r="T754" s="182"/>
      <c r="U754" s="158">
        <v>175</v>
      </c>
    </row>
    <row r="755" spans="2:21" x14ac:dyDescent="0.25">
      <c r="R755" s="182"/>
      <c r="S755" s="182"/>
      <c r="T755" s="182"/>
    </row>
    <row r="756" spans="2:21" x14ac:dyDescent="0.25">
      <c r="B756" s="184" t="s">
        <v>1933</v>
      </c>
      <c r="C756" s="184"/>
      <c r="D756" s="184"/>
      <c r="E756" s="184"/>
      <c r="F756" s="184"/>
      <c r="G756" s="184"/>
      <c r="H756" s="184"/>
      <c r="I756" s="185" t="s">
        <v>2345</v>
      </c>
      <c r="J756" s="185"/>
      <c r="K756" s="185"/>
      <c r="L756" s="185" t="s">
        <v>2275</v>
      </c>
      <c r="M756" s="185"/>
      <c r="N756" s="185"/>
      <c r="O756" s="185"/>
      <c r="P756" s="185"/>
      <c r="R756" s="182" t="s">
        <v>2483</v>
      </c>
      <c r="S756" s="182"/>
      <c r="T756" s="182"/>
      <c r="U756" s="158">
        <v>110</v>
      </c>
    </row>
    <row r="757" spans="2:21" x14ac:dyDescent="0.25">
      <c r="R757" s="182"/>
      <c r="S757" s="182"/>
      <c r="T757" s="182"/>
    </row>
    <row r="758" spans="2:21" x14ac:dyDescent="0.25">
      <c r="B758" s="184" t="s">
        <v>2040</v>
      </c>
      <c r="C758" s="184"/>
      <c r="D758" s="184"/>
      <c r="E758" s="184"/>
      <c r="F758" s="184"/>
      <c r="G758" s="184"/>
      <c r="H758" s="184"/>
      <c r="I758" s="185" t="s">
        <v>2484</v>
      </c>
      <c r="J758" s="185"/>
      <c r="K758" s="185"/>
      <c r="L758" s="185" t="s">
        <v>2369</v>
      </c>
      <c r="M758" s="185"/>
      <c r="N758" s="185"/>
      <c r="O758" s="185"/>
      <c r="P758" s="185"/>
      <c r="R758" s="182" t="s">
        <v>2485</v>
      </c>
      <c r="S758" s="182"/>
      <c r="T758" s="182"/>
      <c r="U758" s="158">
        <v>350.06</v>
      </c>
    </row>
    <row r="759" spans="2:21" x14ac:dyDescent="0.25">
      <c r="R759" s="182"/>
      <c r="S759" s="182"/>
      <c r="T759" s="182"/>
    </row>
    <row r="760" spans="2:21" x14ac:dyDescent="0.25">
      <c r="B760" s="184" t="s">
        <v>2040</v>
      </c>
      <c r="C760" s="184"/>
      <c r="D760" s="184"/>
      <c r="E760" s="184"/>
      <c r="F760" s="184"/>
      <c r="G760" s="184"/>
      <c r="H760" s="184"/>
      <c r="I760" s="185" t="s">
        <v>2484</v>
      </c>
      <c r="J760" s="185"/>
      <c r="K760" s="185"/>
      <c r="L760" s="185" t="s">
        <v>1938</v>
      </c>
      <c r="M760" s="185"/>
      <c r="N760" s="185"/>
      <c r="O760" s="185"/>
      <c r="P760" s="185"/>
      <c r="R760" s="182" t="s">
        <v>2486</v>
      </c>
      <c r="S760" s="182"/>
      <c r="T760" s="182"/>
      <c r="U760" s="158">
        <v>40.57</v>
      </c>
    </row>
    <row r="761" spans="2:21" x14ac:dyDescent="0.25">
      <c r="R761" s="182"/>
      <c r="S761" s="182"/>
      <c r="T761" s="182"/>
    </row>
    <row r="762" spans="2:21" x14ac:dyDescent="0.25">
      <c r="B762" s="184" t="s">
        <v>2040</v>
      </c>
      <c r="C762" s="184"/>
      <c r="D762" s="184"/>
      <c r="E762" s="184"/>
      <c r="F762" s="184"/>
      <c r="G762" s="184"/>
      <c r="H762" s="184"/>
      <c r="I762" s="185" t="s">
        <v>2487</v>
      </c>
      <c r="J762" s="185"/>
      <c r="K762" s="185"/>
      <c r="L762" s="185" t="s">
        <v>1926</v>
      </c>
      <c r="M762" s="185"/>
      <c r="N762" s="185"/>
      <c r="O762" s="185"/>
      <c r="P762" s="185"/>
      <c r="R762" s="182" t="s">
        <v>2488</v>
      </c>
      <c r="S762" s="182"/>
      <c r="T762" s="182"/>
      <c r="U762" s="158">
        <v>154.07</v>
      </c>
    </row>
    <row r="763" spans="2:21" x14ac:dyDescent="0.25">
      <c r="R763" s="182"/>
      <c r="S763" s="182"/>
      <c r="T763" s="182"/>
    </row>
    <row r="764" spans="2:21" x14ac:dyDescent="0.25">
      <c r="B764" s="184" t="s">
        <v>1991</v>
      </c>
      <c r="C764" s="184"/>
      <c r="D764" s="184"/>
      <c r="E764" s="184"/>
      <c r="F764" s="184"/>
      <c r="G764" s="184"/>
      <c r="H764" s="184"/>
      <c r="I764" s="185" t="s">
        <v>2489</v>
      </c>
      <c r="J764" s="185"/>
      <c r="K764" s="185"/>
      <c r="L764" s="185" t="s">
        <v>1926</v>
      </c>
      <c r="M764" s="185"/>
      <c r="N764" s="185"/>
      <c r="O764" s="185"/>
      <c r="P764" s="185"/>
      <c r="R764" s="182" t="s">
        <v>2488</v>
      </c>
      <c r="S764" s="182"/>
      <c r="T764" s="182"/>
      <c r="U764" s="158">
        <v>1500.8</v>
      </c>
    </row>
    <row r="765" spans="2:21" x14ac:dyDescent="0.25">
      <c r="R765" s="182"/>
      <c r="S765" s="182"/>
      <c r="T765" s="182"/>
    </row>
    <row r="766" spans="2:21" x14ac:dyDescent="0.25">
      <c r="B766" s="184" t="s">
        <v>1993</v>
      </c>
      <c r="C766" s="184"/>
      <c r="D766" s="184"/>
      <c r="E766" s="184"/>
      <c r="F766" s="184"/>
      <c r="G766" s="184"/>
      <c r="H766" s="184"/>
      <c r="I766" s="185" t="s">
        <v>1994</v>
      </c>
      <c r="J766" s="185"/>
      <c r="K766" s="185"/>
      <c r="L766" s="185" t="s">
        <v>1995</v>
      </c>
      <c r="M766" s="185"/>
      <c r="N766" s="185"/>
      <c r="O766" s="185"/>
      <c r="P766" s="185"/>
      <c r="R766" s="182" t="s">
        <v>2490</v>
      </c>
      <c r="S766" s="182"/>
      <c r="T766" s="182"/>
      <c r="U766" s="158">
        <v>129.99</v>
      </c>
    </row>
    <row r="767" spans="2:21" x14ac:dyDescent="0.25">
      <c r="R767" s="182"/>
      <c r="S767" s="182"/>
      <c r="T767" s="182"/>
    </row>
    <row r="768" spans="2:21" x14ac:dyDescent="0.25">
      <c r="B768" s="184" t="s">
        <v>1920</v>
      </c>
      <c r="C768" s="184"/>
      <c r="D768" s="184"/>
      <c r="E768" s="184"/>
      <c r="F768" s="184"/>
      <c r="G768" s="184"/>
      <c r="H768" s="184"/>
      <c r="I768" s="185" t="s">
        <v>2343</v>
      </c>
      <c r="J768" s="185"/>
      <c r="K768" s="185"/>
      <c r="L768" s="185" t="s">
        <v>2063</v>
      </c>
      <c r="M768" s="185"/>
      <c r="N768" s="185"/>
      <c r="O768" s="185"/>
      <c r="P768" s="185"/>
      <c r="R768" s="182" t="s">
        <v>2491</v>
      </c>
      <c r="S768" s="182"/>
      <c r="T768" s="182"/>
      <c r="U768" s="158">
        <v>125</v>
      </c>
    </row>
    <row r="769" spans="2:21" x14ac:dyDescent="0.25">
      <c r="R769" s="182"/>
      <c r="S769" s="182"/>
      <c r="T769" s="182"/>
    </row>
    <row r="770" spans="2:21" x14ac:dyDescent="0.25">
      <c r="B770" s="184" t="s">
        <v>1920</v>
      </c>
      <c r="C770" s="184"/>
      <c r="D770" s="184"/>
      <c r="E770" s="184"/>
      <c r="F770" s="184"/>
      <c r="G770" s="184"/>
      <c r="H770" s="184"/>
      <c r="I770" s="185" t="s">
        <v>2343</v>
      </c>
      <c r="J770" s="185"/>
      <c r="K770" s="185"/>
      <c r="L770" s="185" t="s">
        <v>2056</v>
      </c>
      <c r="M770" s="185"/>
      <c r="N770" s="185"/>
      <c r="O770" s="185"/>
      <c r="P770" s="185"/>
      <c r="R770" s="182" t="s">
        <v>2492</v>
      </c>
      <c r="S770" s="182"/>
      <c r="T770" s="182"/>
      <c r="U770" s="158">
        <v>525</v>
      </c>
    </row>
    <row r="771" spans="2:21" x14ac:dyDescent="0.25">
      <c r="R771" s="182"/>
      <c r="S771" s="182"/>
      <c r="T771" s="182"/>
    </row>
    <row r="772" spans="2:21" x14ac:dyDescent="0.25">
      <c r="B772" s="184" t="s">
        <v>1977</v>
      </c>
      <c r="C772" s="184"/>
      <c r="D772" s="184"/>
      <c r="E772" s="184"/>
      <c r="F772" s="184"/>
      <c r="G772" s="184"/>
      <c r="H772" s="184"/>
      <c r="I772" s="185" t="s">
        <v>1994</v>
      </c>
      <c r="J772" s="185"/>
      <c r="K772" s="185"/>
      <c r="L772" s="185" t="s">
        <v>2261</v>
      </c>
      <c r="M772" s="185"/>
      <c r="N772" s="185"/>
      <c r="O772" s="185"/>
      <c r="P772" s="185"/>
      <c r="R772" s="182" t="s">
        <v>2493</v>
      </c>
      <c r="S772" s="182"/>
      <c r="T772" s="182"/>
      <c r="U772" s="158">
        <v>85.58</v>
      </c>
    </row>
    <row r="773" spans="2:21" x14ac:dyDescent="0.25">
      <c r="R773" s="182"/>
      <c r="S773" s="182"/>
      <c r="T773" s="182"/>
    </row>
    <row r="774" spans="2:21" x14ac:dyDescent="0.25">
      <c r="B774" s="184" t="s">
        <v>1977</v>
      </c>
      <c r="C774" s="184"/>
      <c r="D774" s="184"/>
      <c r="E774" s="184"/>
      <c r="F774" s="184"/>
      <c r="G774" s="184"/>
      <c r="H774" s="184"/>
      <c r="I774" s="185" t="s">
        <v>1994</v>
      </c>
      <c r="J774" s="185"/>
      <c r="K774" s="185"/>
      <c r="L774" s="185" t="s">
        <v>2261</v>
      </c>
      <c r="M774" s="185"/>
      <c r="N774" s="185"/>
      <c r="O774" s="185"/>
      <c r="P774" s="185"/>
      <c r="R774" s="182" t="s">
        <v>2493</v>
      </c>
      <c r="S774" s="182"/>
      <c r="T774" s="182"/>
      <c r="U774" s="158">
        <v>1</v>
      </c>
    </row>
    <row r="775" spans="2:21" x14ac:dyDescent="0.25">
      <c r="R775" s="182"/>
      <c r="S775" s="182"/>
      <c r="T775" s="182"/>
    </row>
    <row r="776" spans="2:21" x14ac:dyDescent="0.25">
      <c r="B776" s="184" t="s">
        <v>1977</v>
      </c>
      <c r="C776" s="184"/>
      <c r="D776" s="184"/>
      <c r="E776" s="184"/>
      <c r="F776" s="184"/>
      <c r="G776" s="184"/>
      <c r="H776" s="184"/>
      <c r="I776" s="185" t="s">
        <v>2494</v>
      </c>
      <c r="J776" s="185"/>
      <c r="K776" s="185"/>
      <c r="L776" s="185" t="s">
        <v>1918</v>
      </c>
      <c r="M776" s="185"/>
      <c r="N776" s="185"/>
      <c r="O776" s="185"/>
      <c r="P776" s="185"/>
      <c r="R776" s="182" t="s">
        <v>2495</v>
      </c>
      <c r="S776" s="182"/>
      <c r="T776" s="182"/>
      <c r="U776" s="158">
        <v>71.900000000000006</v>
      </c>
    </row>
    <row r="777" spans="2:21" x14ac:dyDescent="0.25">
      <c r="R777" s="182"/>
      <c r="S777" s="182"/>
      <c r="T777" s="182"/>
    </row>
    <row r="778" spans="2:21" x14ac:dyDescent="0.25">
      <c r="B778" s="184" t="s">
        <v>1963</v>
      </c>
      <c r="C778" s="184"/>
      <c r="D778" s="184"/>
      <c r="E778" s="184"/>
      <c r="F778" s="184"/>
      <c r="G778" s="184"/>
      <c r="H778" s="184"/>
      <c r="I778" s="185" t="s">
        <v>2496</v>
      </c>
      <c r="J778" s="185"/>
      <c r="K778" s="185"/>
      <c r="L778" s="185" t="s">
        <v>1938</v>
      </c>
      <c r="M778" s="185"/>
      <c r="N778" s="185"/>
      <c r="O778" s="185"/>
      <c r="P778" s="185"/>
      <c r="R778" s="185" t="s">
        <v>2497</v>
      </c>
      <c r="S778" s="185"/>
      <c r="T778" s="185"/>
      <c r="U778" s="158">
        <v>107.75</v>
      </c>
    </row>
    <row r="779" spans="2:21" x14ac:dyDescent="0.25">
      <c r="B779" s="184" t="s">
        <v>2000</v>
      </c>
      <c r="C779" s="184"/>
      <c r="D779" s="184"/>
      <c r="E779" s="184"/>
      <c r="F779" s="184"/>
      <c r="G779" s="184"/>
      <c r="H779" s="184"/>
      <c r="I779" s="185" t="s">
        <v>2498</v>
      </c>
      <c r="J779" s="185"/>
      <c r="K779" s="185"/>
      <c r="L779" s="185" t="s">
        <v>1926</v>
      </c>
      <c r="M779" s="185"/>
      <c r="N779" s="185"/>
      <c r="O779" s="185"/>
      <c r="P779" s="185"/>
      <c r="R779" s="182" t="s">
        <v>2488</v>
      </c>
      <c r="S779" s="182"/>
      <c r="T779" s="182"/>
      <c r="U779" s="158">
        <v>61.67</v>
      </c>
    </row>
    <row r="780" spans="2:21" x14ac:dyDescent="0.25">
      <c r="R780" s="182"/>
      <c r="S780" s="182"/>
      <c r="T780" s="182"/>
    </row>
    <row r="781" spans="2:21" x14ac:dyDescent="0.25">
      <c r="B781" s="184" t="s">
        <v>1924</v>
      </c>
      <c r="C781" s="184"/>
      <c r="D781" s="184"/>
      <c r="E781" s="184"/>
      <c r="F781" s="184"/>
      <c r="G781" s="184"/>
      <c r="H781" s="184"/>
      <c r="I781" s="185" t="s">
        <v>2499</v>
      </c>
      <c r="J781" s="185"/>
      <c r="K781" s="185"/>
      <c r="L781" s="185" t="s">
        <v>1926</v>
      </c>
      <c r="M781" s="185"/>
      <c r="N781" s="185"/>
      <c r="O781" s="185"/>
      <c r="P781" s="185"/>
      <c r="R781" s="182" t="s">
        <v>2488</v>
      </c>
      <c r="S781" s="182"/>
      <c r="T781" s="182"/>
      <c r="U781" s="158">
        <v>116.76</v>
      </c>
    </row>
    <row r="782" spans="2:21" x14ac:dyDescent="0.25">
      <c r="R782" s="182"/>
      <c r="S782" s="182"/>
      <c r="T782" s="182"/>
    </row>
    <row r="783" spans="2:21" x14ac:dyDescent="0.25">
      <c r="B783" s="184" t="s">
        <v>1973</v>
      </c>
      <c r="C783" s="184"/>
      <c r="D783" s="184"/>
      <c r="E783" s="184"/>
      <c r="F783" s="184"/>
      <c r="G783" s="184"/>
      <c r="H783" s="184"/>
      <c r="I783" s="185" t="s">
        <v>2343</v>
      </c>
      <c r="J783" s="185"/>
      <c r="K783" s="185"/>
      <c r="L783" s="185" t="s">
        <v>2056</v>
      </c>
      <c r="M783" s="185"/>
      <c r="N783" s="185"/>
      <c r="O783" s="185"/>
      <c r="P783" s="185"/>
      <c r="R783" s="182" t="s">
        <v>2500</v>
      </c>
      <c r="S783" s="182"/>
      <c r="T783" s="182"/>
      <c r="U783" s="158">
        <v>525</v>
      </c>
    </row>
    <row r="784" spans="2:21" x14ac:dyDescent="0.25">
      <c r="R784" s="182"/>
      <c r="S784" s="182"/>
      <c r="T784" s="182"/>
    </row>
    <row r="785" spans="1:22" ht="6" customHeight="1" x14ac:dyDescent="0.25"/>
    <row r="786" spans="1:22" x14ac:dyDescent="0.25">
      <c r="D786" s="157" t="s">
        <v>2</v>
      </c>
      <c r="F786" s="157" t="s">
        <v>2</v>
      </c>
      <c r="H786" s="157" t="s">
        <v>2</v>
      </c>
      <c r="O786" s="178" t="s">
        <v>2481</v>
      </c>
      <c r="P786" s="178"/>
      <c r="Q786" s="178"/>
      <c r="R786" s="178"/>
      <c r="S786" s="178"/>
      <c r="U786" s="159">
        <v>4080.15</v>
      </c>
    </row>
    <row r="787" spans="1:22" x14ac:dyDescent="0.25">
      <c r="A787" s="186" t="s">
        <v>2501</v>
      </c>
      <c r="B787" s="186"/>
      <c r="C787" s="186"/>
      <c r="D787" s="186"/>
      <c r="E787" s="186"/>
      <c r="F787" s="186"/>
      <c r="G787" s="186"/>
      <c r="H787" s="186"/>
      <c r="I787" s="186"/>
      <c r="J787" s="186"/>
      <c r="K787" s="186"/>
      <c r="L787" s="186"/>
    </row>
    <row r="788" spans="1:22" ht="6" customHeight="1" x14ac:dyDescent="0.25"/>
    <row r="789" spans="1:22" x14ac:dyDescent="0.25">
      <c r="B789" s="184" t="s">
        <v>1977</v>
      </c>
      <c r="C789" s="184"/>
      <c r="D789" s="184"/>
      <c r="E789" s="184"/>
      <c r="F789" s="184"/>
      <c r="G789" s="184"/>
      <c r="H789" s="184"/>
      <c r="I789" s="185" t="s">
        <v>2502</v>
      </c>
      <c r="J789" s="185"/>
      <c r="K789" s="185"/>
      <c r="L789" s="185" t="s">
        <v>1947</v>
      </c>
      <c r="M789" s="185"/>
      <c r="N789" s="185"/>
      <c r="O789" s="185"/>
      <c r="P789" s="185"/>
      <c r="R789" s="185" t="s">
        <v>2503</v>
      </c>
      <c r="S789" s="185"/>
      <c r="T789" s="185"/>
      <c r="U789" s="158">
        <v>164</v>
      </c>
    </row>
    <row r="790" spans="1:22" x14ac:dyDescent="0.25">
      <c r="B790" s="184" t="s">
        <v>1949</v>
      </c>
      <c r="C790" s="184"/>
      <c r="D790" s="184"/>
      <c r="E790" s="184"/>
      <c r="F790" s="184"/>
      <c r="G790" s="184"/>
      <c r="H790" s="184"/>
      <c r="I790" s="185" t="s">
        <v>2504</v>
      </c>
      <c r="J790" s="185"/>
      <c r="K790" s="185"/>
      <c r="L790" s="185" t="s">
        <v>1938</v>
      </c>
      <c r="M790" s="185"/>
      <c r="N790" s="185"/>
      <c r="O790" s="185"/>
      <c r="P790" s="185"/>
      <c r="R790" s="185" t="s">
        <v>2505</v>
      </c>
      <c r="S790" s="185"/>
      <c r="T790" s="185"/>
      <c r="U790" s="158">
        <v>150.36000000000001</v>
      </c>
    </row>
    <row r="791" spans="1:22" x14ac:dyDescent="0.25">
      <c r="B791" s="184" t="s">
        <v>2191</v>
      </c>
      <c r="C791" s="184"/>
      <c r="D791" s="184"/>
      <c r="E791" s="184"/>
      <c r="F791" s="184"/>
      <c r="G791" s="184"/>
      <c r="H791" s="184"/>
      <c r="I791" s="185" t="s">
        <v>2487</v>
      </c>
      <c r="J791" s="185"/>
      <c r="K791" s="185"/>
      <c r="L791" s="185" t="s">
        <v>1926</v>
      </c>
      <c r="M791" s="185"/>
      <c r="N791" s="185"/>
      <c r="O791" s="185"/>
      <c r="P791" s="185"/>
      <c r="R791" s="182" t="s">
        <v>2506</v>
      </c>
      <c r="S791" s="182"/>
      <c r="T791" s="182"/>
      <c r="U791" s="158">
        <v>252.9</v>
      </c>
    </row>
    <row r="792" spans="1:22" x14ac:dyDescent="0.25">
      <c r="R792" s="182"/>
      <c r="S792" s="182"/>
      <c r="T792" s="182"/>
    </row>
    <row r="793" spans="1:22" x14ac:dyDescent="0.25">
      <c r="B793" s="184" t="s">
        <v>1959</v>
      </c>
      <c r="C793" s="184"/>
      <c r="D793" s="184"/>
      <c r="E793" s="184"/>
      <c r="F793" s="184"/>
      <c r="G793" s="184"/>
      <c r="H793" s="184"/>
      <c r="I793" s="185" t="s">
        <v>2507</v>
      </c>
      <c r="J793" s="185"/>
      <c r="K793" s="185"/>
      <c r="L793" s="185" t="s">
        <v>2275</v>
      </c>
      <c r="M793" s="185"/>
      <c r="N793" s="185"/>
      <c r="O793" s="185"/>
      <c r="P793" s="185"/>
      <c r="R793" s="185" t="s">
        <v>2508</v>
      </c>
      <c r="S793" s="185"/>
      <c r="T793" s="185"/>
      <c r="U793" s="158">
        <v>600</v>
      </c>
    </row>
    <row r="794" spans="1:22" x14ac:dyDescent="0.25">
      <c r="B794" s="184" t="s">
        <v>1959</v>
      </c>
      <c r="C794" s="184"/>
      <c r="D794" s="184"/>
      <c r="E794" s="184"/>
      <c r="F794" s="184"/>
      <c r="G794" s="184"/>
      <c r="H794" s="184"/>
      <c r="I794" s="185" t="s">
        <v>2507</v>
      </c>
      <c r="J794" s="185"/>
      <c r="K794" s="185"/>
      <c r="L794" s="185" t="s">
        <v>2275</v>
      </c>
      <c r="M794" s="185"/>
      <c r="N794" s="185"/>
      <c r="O794" s="185"/>
      <c r="P794" s="185"/>
      <c r="R794" s="185" t="s">
        <v>2509</v>
      </c>
      <c r="S794" s="185"/>
      <c r="T794" s="185"/>
      <c r="U794" s="158">
        <v>600</v>
      </c>
    </row>
    <row r="795" spans="1:22" ht="6" customHeight="1" x14ac:dyDescent="0.25"/>
    <row r="796" spans="1:22" x14ac:dyDescent="0.25">
      <c r="D796" s="157" t="s">
        <v>2</v>
      </c>
      <c r="F796" s="157" t="s">
        <v>2</v>
      </c>
      <c r="H796" s="157" t="s">
        <v>2</v>
      </c>
      <c r="O796" s="178" t="s">
        <v>2501</v>
      </c>
      <c r="P796" s="178"/>
      <c r="Q796" s="178"/>
      <c r="R796" s="178"/>
      <c r="S796" s="178"/>
      <c r="U796" s="159">
        <v>1767.26</v>
      </c>
    </row>
    <row r="797" spans="1:22" ht="180.75" customHeight="1" x14ac:dyDescent="0.25"/>
    <row r="798" spans="1:22" ht="11.25" customHeight="1" x14ac:dyDescent="0.25"/>
    <row r="799" spans="1:22" ht="13.5" customHeight="1" x14ac:dyDescent="0.25">
      <c r="A799" s="182" t="s">
        <v>1985</v>
      </c>
      <c r="B799" s="182"/>
      <c r="C799" s="182"/>
      <c r="D799" s="182"/>
      <c r="E799" s="182"/>
      <c r="F799" s="182"/>
      <c r="G799" s="182"/>
      <c r="H799" s="182"/>
      <c r="I799" s="182"/>
      <c r="J799" s="182"/>
      <c r="K799" s="182"/>
      <c r="L799" s="182"/>
      <c r="M799" s="182"/>
      <c r="P799" s="183" t="s">
        <v>2510</v>
      </c>
      <c r="Q799" s="183"/>
      <c r="R799" s="183"/>
      <c r="S799" s="183"/>
      <c r="T799" s="183"/>
      <c r="U799" s="183"/>
      <c r="V799" s="183"/>
    </row>
    <row r="800" spans="1:22" ht="20.25" customHeight="1" x14ac:dyDescent="0.25">
      <c r="A800" s="187" t="s">
        <v>1987</v>
      </c>
      <c r="B800" s="187"/>
      <c r="C800" s="187"/>
      <c r="D800" s="187"/>
      <c r="E800" s="187"/>
      <c r="F800" s="187"/>
      <c r="G800" s="187"/>
      <c r="H800" s="187"/>
      <c r="I800" s="187"/>
      <c r="J800" s="187"/>
      <c r="K800" s="187"/>
      <c r="L800" s="187"/>
      <c r="M800" s="187"/>
      <c r="N800" s="187"/>
      <c r="O800" s="187"/>
      <c r="P800" s="187"/>
      <c r="Q800" s="187"/>
      <c r="R800" s="187"/>
      <c r="S800" s="187"/>
      <c r="T800" s="187"/>
      <c r="U800" s="187"/>
    </row>
    <row r="801" spans="1:21" ht="7.5" customHeight="1" x14ac:dyDescent="0.25"/>
    <row r="802" spans="1:21" x14ac:dyDescent="0.25">
      <c r="A802" s="186" t="s">
        <v>2511</v>
      </c>
      <c r="B802" s="186"/>
      <c r="C802" s="186"/>
      <c r="D802" s="186"/>
      <c r="E802" s="186"/>
      <c r="F802" s="186"/>
      <c r="G802" s="186"/>
      <c r="H802" s="186"/>
      <c r="I802" s="186"/>
      <c r="J802" s="186"/>
      <c r="K802" s="186"/>
      <c r="L802" s="186"/>
    </row>
    <row r="803" spans="1:21" ht="6" customHeight="1" x14ac:dyDescent="0.25"/>
    <row r="804" spans="1:21" x14ac:dyDescent="0.25">
      <c r="B804" s="184" t="s">
        <v>2034</v>
      </c>
      <c r="C804" s="184"/>
      <c r="D804" s="184"/>
      <c r="E804" s="184"/>
      <c r="F804" s="184"/>
      <c r="G804" s="184"/>
      <c r="H804" s="184"/>
      <c r="I804" s="185" t="s">
        <v>2512</v>
      </c>
      <c r="J804" s="185"/>
      <c r="K804" s="185"/>
      <c r="L804" s="185" t="s">
        <v>2106</v>
      </c>
      <c r="M804" s="185"/>
      <c r="N804" s="185"/>
      <c r="O804" s="185"/>
      <c r="P804" s="185"/>
      <c r="R804" s="182" t="s">
        <v>2513</v>
      </c>
      <c r="S804" s="182"/>
      <c r="T804" s="182"/>
      <c r="U804" s="158">
        <v>29.44</v>
      </c>
    </row>
    <row r="805" spans="1:21" x14ac:dyDescent="0.25">
      <c r="R805" s="182"/>
      <c r="S805" s="182"/>
      <c r="T805" s="182"/>
    </row>
    <row r="806" spans="1:21" x14ac:dyDescent="0.25">
      <c r="B806" s="184" t="s">
        <v>2034</v>
      </c>
      <c r="C806" s="184"/>
      <c r="D806" s="184"/>
      <c r="E806" s="184"/>
      <c r="F806" s="184"/>
      <c r="G806" s="184"/>
      <c r="H806" s="184"/>
      <c r="I806" s="185" t="s">
        <v>2512</v>
      </c>
      <c r="J806" s="185"/>
      <c r="K806" s="185"/>
      <c r="L806" s="185" t="s">
        <v>2106</v>
      </c>
      <c r="M806" s="185"/>
      <c r="N806" s="185"/>
      <c r="O806" s="185"/>
      <c r="P806" s="185"/>
      <c r="R806" s="182" t="s">
        <v>2514</v>
      </c>
      <c r="S806" s="182"/>
      <c r="T806" s="182"/>
      <c r="U806" s="158">
        <v>12.62</v>
      </c>
    </row>
    <row r="807" spans="1:21" x14ac:dyDescent="0.25">
      <c r="R807" s="182"/>
      <c r="S807" s="182"/>
      <c r="T807" s="182"/>
    </row>
    <row r="808" spans="1:21" x14ac:dyDescent="0.25">
      <c r="B808" s="184" t="s">
        <v>2034</v>
      </c>
      <c r="C808" s="184"/>
      <c r="D808" s="184"/>
      <c r="E808" s="184"/>
      <c r="F808" s="184"/>
      <c r="G808" s="184"/>
      <c r="H808" s="184"/>
      <c r="I808" s="185" t="s">
        <v>2515</v>
      </c>
      <c r="J808" s="185"/>
      <c r="K808" s="185"/>
      <c r="L808" s="185" t="s">
        <v>1926</v>
      </c>
      <c r="M808" s="185"/>
      <c r="N808" s="185"/>
      <c r="O808" s="185"/>
      <c r="P808" s="185"/>
      <c r="R808" s="182" t="s">
        <v>2516</v>
      </c>
      <c r="S808" s="182"/>
      <c r="T808" s="182"/>
      <c r="U808" s="158">
        <v>571</v>
      </c>
    </row>
    <row r="809" spans="1:21" x14ac:dyDescent="0.25">
      <c r="R809" s="182"/>
      <c r="S809" s="182"/>
      <c r="T809" s="182"/>
    </row>
    <row r="810" spans="1:21" x14ac:dyDescent="0.25">
      <c r="B810" s="184" t="s">
        <v>2034</v>
      </c>
      <c r="C810" s="184"/>
      <c r="D810" s="184"/>
      <c r="E810" s="184"/>
      <c r="F810" s="184"/>
      <c r="G810" s="184"/>
      <c r="H810" s="184"/>
      <c r="I810" s="185" t="s">
        <v>2515</v>
      </c>
      <c r="J810" s="185"/>
      <c r="K810" s="185"/>
      <c r="L810" s="185" t="s">
        <v>1926</v>
      </c>
      <c r="M810" s="185"/>
      <c r="N810" s="185"/>
      <c r="O810" s="185"/>
      <c r="P810" s="185"/>
      <c r="R810" s="182" t="s">
        <v>2517</v>
      </c>
      <c r="S810" s="182"/>
      <c r="T810" s="182"/>
      <c r="U810" s="158">
        <v>388.7</v>
      </c>
    </row>
    <row r="811" spans="1:21" x14ac:dyDescent="0.25">
      <c r="R811" s="182"/>
      <c r="S811" s="182"/>
      <c r="T811" s="182"/>
    </row>
    <row r="812" spans="1:21" x14ac:dyDescent="0.25">
      <c r="B812" s="184" t="s">
        <v>1933</v>
      </c>
      <c r="C812" s="184"/>
      <c r="D812" s="184"/>
      <c r="E812" s="184"/>
      <c r="F812" s="184"/>
      <c r="G812" s="184"/>
      <c r="H812" s="184"/>
      <c r="I812" s="185" t="s">
        <v>2216</v>
      </c>
      <c r="J812" s="185"/>
      <c r="K812" s="185"/>
      <c r="L812" s="185" t="s">
        <v>2101</v>
      </c>
      <c r="M812" s="185"/>
      <c r="N812" s="185"/>
      <c r="O812" s="185"/>
      <c r="P812" s="185"/>
      <c r="R812" s="185" t="s">
        <v>2518</v>
      </c>
      <c r="S812" s="185"/>
      <c r="T812" s="185"/>
      <c r="U812" s="158">
        <v>8.26</v>
      </c>
    </row>
    <row r="813" spans="1:21" x14ac:dyDescent="0.25">
      <c r="B813" s="184" t="s">
        <v>1933</v>
      </c>
      <c r="C813" s="184"/>
      <c r="D813" s="184"/>
      <c r="E813" s="184"/>
      <c r="F813" s="184"/>
      <c r="G813" s="184"/>
      <c r="H813" s="184"/>
      <c r="I813" s="185" t="s">
        <v>2100</v>
      </c>
      <c r="J813" s="185"/>
      <c r="K813" s="185"/>
      <c r="L813" s="185" t="s">
        <v>2101</v>
      </c>
      <c r="M813" s="185"/>
      <c r="N813" s="185"/>
      <c r="O813" s="185"/>
      <c r="P813" s="185"/>
      <c r="R813" s="182" t="s">
        <v>2519</v>
      </c>
      <c r="S813" s="182"/>
      <c r="T813" s="182"/>
      <c r="U813" s="158">
        <v>84.7</v>
      </c>
    </row>
    <row r="814" spans="1:21" x14ac:dyDescent="0.25">
      <c r="R814" s="182"/>
      <c r="S814" s="182"/>
      <c r="T814" s="182"/>
    </row>
    <row r="815" spans="1:21" x14ac:dyDescent="0.25">
      <c r="B815" s="184" t="s">
        <v>1933</v>
      </c>
      <c r="C815" s="184"/>
      <c r="D815" s="184"/>
      <c r="E815" s="184"/>
      <c r="F815" s="184"/>
      <c r="G815" s="184"/>
      <c r="H815" s="184"/>
      <c r="I815" s="185" t="s">
        <v>2520</v>
      </c>
      <c r="J815" s="185"/>
      <c r="K815" s="185"/>
      <c r="L815" s="185" t="s">
        <v>2225</v>
      </c>
      <c r="M815" s="185"/>
      <c r="N815" s="185"/>
      <c r="O815" s="185"/>
      <c r="P815" s="185"/>
      <c r="R815" s="182" t="s">
        <v>2521</v>
      </c>
      <c r="S815" s="182"/>
      <c r="T815" s="182"/>
      <c r="U815" s="158">
        <v>35.020000000000003</v>
      </c>
    </row>
    <row r="816" spans="1:21" x14ac:dyDescent="0.25">
      <c r="R816" s="182"/>
      <c r="S816" s="182"/>
      <c r="T816" s="182"/>
    </row>
    <row r="817" spans="2:21" x14ac:dyDescent="0.25">
      <c r="B817" s="184" t="s">
        <v>1933</v>
      </c>
      <c r="C817" s="184"/>
      <c r="D817" s="184"/>
      <c r="E817" s="184"/>
      <c r="F817" s="184"/>
      <c r="G817" s="184"/>
      <c r="H817" s="184"/>
      <c r="I817" s="185" t="s">
        <v>2520</v>
      </c>
      <c r="J817" s="185"/>
      <c r="K817" s="185"/>
      <c r="L817" s="185" t="s">
        <v>2225</v>
      </c>
      <c r="M817" s="185"/>
      <c r="N817" s="185"/>
      <c r="O817" s="185"/>
      <c r="P817" s="185"/>
      <c r="R817" s="182" t="s">
        <v>2522</v>
      </c>
      <c r="S817" s="182"/>
      <c r="T817" s="182"/>
      <c r="U817" s="158">
        <v>20.71</v>
      </c>
    </row>
    <row r="818" spans="2:21" x14ac:dyDescent="0.25">
      <c r="R818" s="182"/>
      <c r="S818" s="182"/>
      <c r="T818" s="182"/>
    </row>
    <row r="819" spans="2:21" x14ac:dyDescent="0.25">
      <c r="B819" s="184" t="s">
        <v>1933</v>
      </c>
      <c r="C819" s="184"/>
      <c r="D819" s="184"/>
      <c r="E819" s="184"/>
      <c r="F819" s="184"/>
      <c r="G819" s="184"/>
      <c r="H819" s="184"/>
      <c r="I819" s="185" t="s">
        <v>2523</v>
      </c>
      <c r="J819" s="185"/>
      <c r="K819" s="185"/>
      <c r="L819" s="185" t="s">
        <v>2101</v>
      </c>
      <c r="M819" s="185"/>
      <c r="N819" s="185"/>
      <c r="O819" s="185"/>
      <c r="P819" s="185"/>
      <c r="R819" s="182" t="s">
        <v>2524</v>
      </c>
      <c r="S819" s="182"/>
      <c r="T819" s="182"/>
      <c r="U819" s="158">
        <v>179.87</v>
      </c>
    </row>
    <row r="820" spans="2:21" x14ac:dyDescent="0.25">
      <c r="R820" s="182"/>
      <c r="S820" s="182"/>
      <c r="T820" s="182"/>
    </row>
    <row r="821" spans="2:21" x14ac:dyDescent="0.25">
      <c r="B821" s="184" t="s">
        <v>1933</v>
      </c>
      <c r="C821" s="184"/>
      <c r="D821" s="184"/>
      <c r="E821" s="184"/>
      <c r="F821" s="184"/>
      <c r="G821" s="184"/>
      <c r="H821" s="184"/>
      <c r="I821" s="185" t="s">
        <v>2520</v>
      </c>
      <c r="J821" s="185"/>
      <c r="K821" s="185"/>
      <c r="L821" s="185" t="s">
        <v>2225</v>
      </c>
      <c r="M821" s="185"/>
      <c r="N821" s="185"/>
      <c r="O821" s="185"/>
      <c r="P821" s="185"/>
      <c r="R821" s="182" t="s">
        <v>2525</v>
      </c>
      <c r="S821" s="182"/>
      <c r="T821" s="182"/>
      <c r="U821" s="158">
        <v>16.62</v>
      </c>
    </row>
    <row r="822" spans="2:21" x14ac:dyDescent="0.25">
      <c r="R822" s="182"/>
      <c r="S822" s="182"/>
      <c r="T822" s="182"/>
    </row>
    <row r="823" spans="2:21" x14ac:dyDescent="0.25">
      <c r="B823" s="184" t="s">
        <v>1933</v>
      </c>
      <c r="C823" s="184"/>
      <c r="D823" s="184"/>
      <c r="E823" s="184"/>
      <c r="F823" s="184"/>
      <c r="G823" s="184"/>
      <c r="H823" s="184"/>
      <c r="I823" s="185" t="s">
        <v>2520</v>
      </c>
      <c r="J823" s="185"/>
      <c r="K823" s="185"/>
      <c r="L823" s="185" t="s">
        <v>2225</v>
      </c>
      <c r="M823" s="185"/>
      <c r="N823" s="185"/>
      <c r="O823" s="185"/>
      <c r="P823" s="185"/>
      <c r="R823" s="182" t="s">
        <v>2526</v>
      </c>
      <c r="S823" s="182"/>
      <c r="T823" s="182"/>
      <c r="U823" s="158">
        <v>89.21</v>
      </c>
    </row>
    <row r="824" spans="2:21" x14ac:dyDescent="0.25">
      <c r="R824" s="182"/>
      <c r="S824" s="182"/>
      <c r="T824" s="182"/>
    </row>
    <row r="825" spans="2:21" x14ac:dyDescent="0.25">
      <c r="B825" s="184" t="s">
        <v>1933</v>
      </c>
      <c r="C825" s="184"/>
      <c r="D825" s="184"/>
      <c r="E825" s="184"/>
      <c r="F825" s="184"/>
      <c r="G825" s="184"/>
      <c r="H825" s="184"/>
      <c r="I825" s="185" t="s">
        <v>2520</v>
      </c>
      <c r="J825" s="185"/>
      <c r="K825" s="185"/>
      <c r="L825" s="185" t="s">
        <v>2225</v>
      </c>
      <c r="M825" s="185"/>
      <c r="N825" s="185"/>
      <c r="O825" s="185"/>
      <c r="P825" s="185"/>
      <c r="R825" s="182" t="s">
        <v>2527</v>
      </c>
      <c r="S825" s="182"/>
      <c r="T825" s="182"/>
      <c r="U825" s="158">
        <v>20.71</v>
      </c>
    </row>
    <row r="826" spans="2:21" x14ac:dyDescent="0.25">
      <c r="R826" s="182"/>
      <c r="S826" s="182"/>
      <c r="T826" s="182"/>
    </row>
    <row r="827" spans="2:21" x14ac:dyDescent="0.25">
      <c r="B827" s="184" t="s">
        <v>1933</v>
      </c>
      <c r="C827" s="184"/>
      <c r="D827" s="184"/>
      <c r="E827" s="184"/>
      <c r="F827" s="184"/>
      <c r="G827" s="184"/>
      <c r="H827" s="184"/>
      <c r="I827" s="185" t="s">
        <v>2520</v>
      </c>
      <c r="J827" s="185"/>
      <c r="K827" s="185"/>
      <c r="L827" s="185" t="s">
        <v>2225</v>
      </c>
      <c r="M827" s="185"/>
      <c r="N827" s="185"/>
      <c r="O827" s="185"/>
      <c r="P827" s="185"/>
      <c r="R827" s="182" t="s">
        <v>2528</v>
      </c>
      <c r="S827" s="182"/>
      <c r="T827" s="182"/>
      <c r="U827" s="158">
        <v>4.53</v>
      </c>
    </row>
    <row r="828" spans="2:21" x14ac:dyDescent="0.25">
      <c r="R828" s="182"/>
      <c r="S828" s="182"/>
      <c r="T828" s="182"/>
    </row>
    <row r="829" spans="2:21" x14ac:dyDescent="0.25">
      <c r="B829" s="184" t="s">
        <v>1933</v>
      </c>
      <c r="C829" s="184"/>
      <c r="D829" s="184"/>
      <c r="E829" s="184"/>
      <c r="F829" s="184"/>
      <c r="G829" s="184"/>
      <c r="H829" s="184"/>
      <c r="I829" s="185" t="s">
        <v>2520</v>
      </c>
      <c r="J829" s="185"/>
      <c r="K829" s="185"/>
      <c r="L829" s="185" t="s">
        <v>2225</v>
      </c>
      <c r="M829" s="185"/>
      <c r="N829" s="185"/>
      <c r="O829" s="185"/>
      <c r="P829" s="185"/>
      <c r="R829" s="182" t="s">
        <v>2529</v>
      </c>
      <c r="S829" s="182"/>
      <c r="T829" s="182"/>
      <c r="U829" s="158">
        <v>36.630000000000003</v>
      </c>
    </row>
    <row r="830" spans="2:21" x14ac:dyDescent="0.25">
      <c r="R830" s="182"/>
      <c r="S830" s="182"/>
      <c r="T830" s="182"/>
    </row>
    <row r="831" spans="2:21" x14ac:dyDescent="0.25">
      <c r="B831" s="184" t="s">
        <v>1933</v>
      </c>
      <c r="C831" s="184"/>
      <c r="D831" s="184"/>
      <c r="E831" s="184"/>
      <c r="F831" s="184"/>
      <c r="G831" s="184"/>
      <c r="H831" s="184"/>
      <c r="I831" s="185" t="s">
        <v>2520</v>
      </c>
      <c r="J831" s="185"/>
      <c r="K831" s="185"/>
      <c r="L831" s="185" t="s">
        <v>2225</v>
      </c>
      <c r="M831" s="185"/>
      <c r="N831" s="185"/>
      <c r="O831" s="185"/>
      <c r="P831" s="185"/>
      <c r="R831" s="182" t="s">
        <v>2530</v>
      </c>
      <c r="S831" s="182"/>
      <c r="T831" s="182"/>
      <c r="U831" s="158">
        <v>183.28</v>
      </c>
    </row>
    <row r="832" spans="2:21" x14ac:dyDescent="0.25">
      <c r="R832" s="182"/>
      <c r="S832" s="182"/>
      <c r="T832" s="182"/>
    </row>
    <row r="833" spans="2:21" x14ac:dyDescent="0.25">
      <c r="B833" s="184" t="s">
        <v>2040</v>
      </c>
      <c r="C833" s="184"/>
      <c r="D833" s="184"/>
      <c r="E833" s="184"/>
      <c r="F833" s="184"/>
      <c r="G833" s="184"/>
      <c r="H833" s="184"/>
      <c r="I833" s="185" t="s">
        <v>2531</v>
      </c>
      <c r="J833" s="185"/>
      <c r="K833" s="185"/>
      <c r="L833" s="185" t="s">
        <v>2106</v>
      </c>
      <c r="M833" s="185"/>
      <c r="N833" s="185"/>
      <c r="O833" s="185"/>
      <c r="P833" s="185"/>
      <c r="R833" s="182" t="s">
        <v>2513</v>
      </c>
      <c r="S833" s="182"/>
      <c r="T833" s="182"/>
      <c r="U833" s="158">
        <v>26.95</v>
      </c>
    </row>
    <row r="834" spans="2:21" x14ac:dyDescent="0.25">
      <c r="R834" s="182"/>
      <c r="S834" s="182"/>
      <c r="T834" s="182"/>
    </row>
    <row r="835" spans="2:21" x14ac:dyDescent="0.25">
      <c r="B835" s="184" t="s">
        <v>2040</v>
      </c>
      <c r="C835" s="184"/>
      <c r="D835" s="184"/>
      <c r="E835" s="184"/>
      <c r="F835" s="184"/>
      <c r="G835" s="184"/>
      <c r="H835" s="184"/>
      <c r="I835" s="185" t="s">
        <v>2531</v>
      </c>
      <c r="J835" s="185"/>
      <c r="K835" s="185"/>
      <c r="L835" s="185" t="s">
        <v>2106</v>
      </c>
      <c r="M835" s="185"/>
      <c r="N835" s="185"/>
      <c r="O835" s="185"/>
      <c r="P835" s="185"/>
      <c r="R835" s="182" t="s">
        <v>2514</v>
      </c>
      <c r="S835" s="182"/>
      <c r="T835" s="182"/>
      <c r="U835" s="158">
        <v>11.55</v>
      </c>
    </row>
    <row r="836" spans="2:21" x14ac:dyDescent="0.25">
      <c r="R836" s="182"/>
      <c r="S836" s="182"/>
      <c r="T836" s="182"/>
    </row>
    <row r="837" spans="2:21" x14ac:dyDescent="0.25">
      <c r="B837" s="184" t="s">
        <v>2047</v>
      </c>
      <c r="C837" s="184"/>
      <c r="D837" s="184"/>
      <c r="E837" s="184"/>
      <c r="F837" s="184"/>
      <c r="G837" s="184"/>
      <c r="H837" s="184"/>
      <c r="I837" s="185" t="s">
        <v>2532</v>
      </c>
      <c r="J837" s="185"/>
      <c r="K837" s="185"/>
      <c r="L837" s="185" t="s">
        <v>1957</v>
      </c>
      <c r="M837" s="185"/>
      <c r="N837" s="185"/>
      <c r="O837" s="185"/>
      <c r="P837" s="185"/>
      <c r="R837" s="182" t="s">
        <v>2533</v>
      </c>
      <c r="S837" s="182"/>
      <c r="T837" s="182"/>
      <c r="U837" s="158">
        <v>46.95</v>
      </c>
    </row>
    <row r="838" spans="2:21" x14ac:dyDescent="0.25">
      <c r="R838" s="182"/>
      <c r="S838" s="182"/>
      <c r="T838" s="182"/>
    </row>
    <row r="839" spans="2:21" x14ac:dyDescent="0.25">
      <c r="B839" s="184" t="s">
        <v>2047</v>
      </c>
      <c r="C839" s="184"/>
      <c r="D839" s="184"/>
      <c r="E839" s="184"/>
      <c r="F839" s="184"/>
      <c r="G839" s="184"/>
      <c r="H839" s="184"/>
      <c r="I839" s="185" t="s">
        <v>2532</v>
      </c>
      <c r="J839" s="185"/>
      <c r="K839" s="185"/>
      <c r="L839" s="185" t="s">
        <v>1957</v>
      </c>
      <c r="M839" s="185"/>
      <c r="N839" s="185"/>
      <c r="O839" s="185"/>
      <c r="P839" s="185"/>
      <c r="R839" s="182" t="s">
        <v>2534</v>
      </c>
      <c r="S839" s="182"/>
      <c r="T839" s="182"/>
      <c r="U839" s="158">
        <v>22.61</v>
      </c>
    </row>
    <row r="840" spans="2:21" x14ac:dyDescent="0.25">
      <c r="R840" s="182"/>
      <c r="S840" s="182"/>
      <c r="T840" s="182"/>
    </row>
    <row r="841" spans="2:21" x14ac:dyDescent="0.25">
      <c r="B841" s="184" t="s">
        <v>1936</v>
      </c>
      <c r="C841" s="184"/>
      <c r="D841" s="184"/>
      <c r="E841" s="184"/>
      <c r="F841" s="184"/>
      <c r="G841" s="184"/>
      <c r="H841" s="184"/>
      <c r="I841" s="185" t="s">
        <v>2520</v>
      </c>
      <c r="J841" s="185"/>
      <c r="K841" s="185"/>
      <c r="L841" s="185" t="s">
        <v>2225</v>
      </c>
      <c r="M841" s="185"/>
      <c r="N841" s="185"/>
      <c r="O841" s="185"/>
      <c r="P841" s="185"/>
      <c r="R841" s="182" t="s">
        <v>2535</v>
      </c>
      <c r="S841" s="182"/>
      <c r="T841" s="182"/>
      <c r="U841" s="158">
        <v>22.75</v>
      </c>
    </row>
    <row r="842" spans="2:21" x14ac:dyDescent="0.25">
      <c r="R842" s="182"/>
      <c r="S842" s="182"/>
      <c r="T842" s="182"/>
    </row>
    <row r="843" spans="2:21" x14ac:dyDescent="0.25">
      <c r="B843" s="184" t="s">
        <v>1936</v>
      </c>
      <c r="C843" s="184"/>
      <c r="D843" s="184"/>
      <c r="E843" s="184"/>
      <c r="F843" s="184"/>
      <c r="G843" s="184"/>
      <c r="H843" s="184"/>
      <c r="I843" s="185" t="s">
        <v>2520</v>
      </c>
      <c r="J843" s="185"/>
      <c r="K843" s="185"/>
      <c r="L843" s="185" t="s">
        <v>2225</v>
      </c>
      <c r="M843" s="185"/>
      <c r="N843" s="185"/>
      <c r="O843" s="185"/>
      <c r="P843" s="185"/>
      <c r="R843" s="182" t="s">
        <v>2536</v>
      </c>
      <c r="S843" s="182"/>
      <c r="T843" s="182"/>
      <c r="U843" s="158">
        <v>65.7</v>
      </c>
    </row>
    <row r="844" spans="2:21" x14ac:dyDescent="0.25">
      <c r="R844" s="182"/>
      <c r="S844" s="182"/>
      <c r="T844" s="182"/>
    </row>
    <row r="845" spans="2:21" x14ac:dyDescent="0.25">
      <c r="B845" s="184" t="s">
        <v>1936</v>
      </c>
      <c r="C845" s="184"/>
      <c r="D845" s="184"/>
      <c r="E845" s="184"/>
      <c r="F845" s="184"/>
      <c r="G845" s="184"/>
      <c r="H845" s="184"/>
      <c r="I845" s="185" t="s">
        <v>2041</v>
      </c>
      <c r="J845" s="185"/>
      <c r="K845" s="185"/>
      <c r="L845" s="185" t="s">
        <v>2042</v>
      </c>
      <c r="M845" s="185"/>
      <c r="N845" s="185"/>
      <c r="O845" s="185"/>
      <c r="P845" s="185"/>
      <c r="R845" s="185" t="s">
        <v>2537</v>
      </c>
      <c r="S845" s="185"/>
      <c r="T845" s="185"/>
      <c r="U845" s="158">
        <v>40.75</v>
      </c>
    </row>
    <row r="846" spans="2:21" x14ac:dyDescent="0.25">
      <c r="B846" s="184" t="s">
        <v>1916</v>
      </c>
      <c r="C846" s="184"/>
      <c r="D846" s="184"/>
      <c r="E846" s="184"/>
      <c r="F846" s="184"/>
      <c r="G846" s="184"/>
      <c r="H846" s="184"/>
      <c r="I846" s="185" t="s">
        <v>2538</v>
      </c>
      <c r="J846" s="185"/>
      <c r="K846" s="185"/>
      <c r="L846" s="185" t="s">
        <v>2106</v>
      </c>
      <c r="M846" s="185"/>
      <c r="N846" s="185"/>
      <c r="O846" s="185"/>
      <c r="P846" s="185"/>
      <c r="R846" s="182" t="s">
        <v>2539</v>
      </c>
      <c r="S846" s="182"/>
      <c r="T846" s="182"/>
      <c r="U846" s="158">
        <v>25.07</v>
      </c>
    </row>
    <row r="847" spans="2:21" x14ac:dyDescent="0.25">
      <c r="R847" s="182"/>
      <c r="S847" s="182"/>
      <c r="T847" s="182"/>
    </row>
    <row r="848" spans="2:21" x14ac:dyDescent="0.25">
      <c r="B848" s="184" t="s">
        <v>1916</v>
      </c>
      <c r="C848" s="184"/>
      <c r="D848" s="184"/>
      <c r="E848" s="184"/>
      <c r="F848" s="184"/>
      <c r="G848" s="184"/>
      <c r="H848" s="184"/>
      <c r="I848" s="185" t="s">
        <v>2538</v>
      </c>
      <c r="J848" s="185"/>
      <c r="K848" s="185"/>
      <c r="L848" s="185" t="s">
        <v>2106</v>
      </c>
      <c r="M848" s="185"/>
      <c r="N848" s="185"/>
      <c r="O848" s="185"/>
      <c r="P848" s="185"/>
      <c r="R848" s="182" t="s">
        <v>2514</v>
      </c>
      <c r="S848" s="182"/>
      <c r="T848" s="182"/>
      <c r="U848" s="158">
        <v>10.75</v>
      </c>
    </row>
    <row r="849" spans="1:22" x14ac:dyDescent="0.25">
      <c r="R849" s="182"/>
      <c r="S849" s="182"/>
      <c r="T849" s="182"/>
    </row>
    <row r="850" spans="1:22" x14ac:dyDescent="0.25">
      <c r="B850" s="184" t="s">
        <v>1920</v>
      </c>
      <c r="C850" s="184"/>
      <c r="D850" s="184"/>
      <c r="E850" s="184"/>
      <c r="F850" s="184"/>
      <c r="G850" s="184"/>
      <c r="H850" s="184"/>
      <c r="I850" s="185" t="s">
        <v>2540</v>
      </c>
      <c r="J850" s="185"/>
      <c r="K850" s="185"/>
      <c r="L850" s="185" t="s">
        <v>2106</v>
      </c>
      <c r="M850" s="185"/>
      <c r="N850" s="185"/>
      <c r="O850" s="185"/>
      <c r="P850" s="185"/>
      <c r="R850" s="182" t="s">
        <v>2513</v>
      </c>
      <c r="S850" s="182"/>
      <c r="T850" s="182"/>
      <c r="U850" s="158">
        <v>27.55</v>
      </c>
    </row>
    <row r="851" spans="1:22" x14ac:dyDescent="0.25">
      <c r="R851" s="182"/>
      <c r="S851" s="182"/>
      <c r="T851" s="182"/>
    </row>
    <row r="852" spans="1:22" x14ac:dyDescent="0.25">
      <c r="B852" s="184" t="s">
        <v>1920</v>
      </c>
      <c r="C852" s="184"/>
      <c r="D852" s="184"/>
      <c r="E852" s="184"/>
      <c r="F852" s="184"/>
      <c r="G852" s="184"/>
      <c r="H852" s="184"/>
      <c r="I852" s="185" t="s">
        <v>2540</v>
      </c>
      <c r="J852" s="185"/>
      <c r="K852" s="185"/>
      <c r="L852" s="185" t="s">
        <v>2106</v>
      </c>
      <c r="M852" s="185"/>
      <c r="N852" s="185"/>
      <c r="O852" s="185"/>
      <c r="P852" s="185"/>
      <c r="R852" s="182" t="s">
        <v>2514</v>
      </c>
      <c r="S852" s="182"/>
      <c r="T852" s="182"/>
      <c r="U852" s="158">
        <v>11.81</v>
      </c>
    </row>
    <row r="853" spans="1:22" x14ac:dyDescent="0.25">
      <c r="R853" s="182"/>
      <c r="S853" s="182"/>
      <c r="T853" s="182"/>
    </row>
    <row r="854" spans="1:22" x14ac:dyDescent="0.25">
      <c r="B854" s="184" t="s">
        <v>1920</v>
      </c>
      <c r="C854" s="184"/>
      <c r="D854" s="184"/>
      <c r="E854" s="184"/>
      <c r="F854" s="184"/>
      <c r="G854" s="184"/>
      <c r="H854" s="184"/>
      <c r="I854" s="185" t="s">
        <v>2100</v>
      </c>
      <c r="J854" s="185"/>
      <c r="K854" s="185"/>
      <c r="L854" s="185" t="s">
        <v>2101</v>
      </c>
      <c r="M854" s="185"/>
      <c r="N854" s="185"/>
      <c r="O854" s="185"/>
      <c r="P854" s="185"/>
      <c r="R854" s="185" t="s">
        <v>2541</v>
      </c>
      <c r="S854" s="185"/>
      <c r="T854" s="185"/>
      <c r="U854" s="158">
        <v>41.91</v>
      </c>
    </row>
    <row r="855" spans="1:22" x14ac:dyDescent="0.25">
      <c r="B855" s="184" t="s">
        <v>1920</v>
      </c>
      <c r="C855" s="184"/>
      <c r="D855" s="184"/>
      <c r="E855" s="184"/>
      <c r="F855" s="184"/>
      <c r="G855" s="184"/>
      <c r="H855" s="184"/>
      <c r="I855" s="185" t="s">
        <v>2100</v>
      </c>
      <c r="J855" s="185"/>
      <c r="K855" s="185"/>
      <c r="L855" s="185" t="s">
        <v>2101</v>
      </c>
      <c r="M855" s="185"/>
      <c r="N855" s="185"/>
      <c r="O855" s="185"/>
      <c r="P855" s="185"/>
      <c r="R855" s="185" t="s">
        <v>2542</v>
      </c>
      <c r="S855" s="185"/>
      <c r="T855" s="185"/>
      <c r="U855" s="158">
        <v>41.91</v>
      </c>
    </row>
    <row r="856" spans="1:22" x14ac:dyDescent="0.25">
      <c r="B856" s="184" t="s">
        <v>1920</v>
      </c>
      <c r="C856" s="184"/>
      <c r="D856" s="184"/>
      <c r="E856" s="184"/>
      <c r="F856" s="184"/>
      <c r="G856" s="184"/>
      <c r="H856" s="184"/>
      <c r="I856" s="185" t="s">
        <v>2543</v>
      </c>
      <c r="J856" s="185"/>
      <c r="K856" s="185"/>
      <c r="L856" s="185" t="s">
        <v>2101</v>
      </c>
      <c r="M856" s="185"/>
      <c r="N856" s="185"/>
      <c r="O856" s="185"/>
      <c r="P856" s="185"/>
      <c r="R856" s="185" t="s">
        <v>2544</v>
      </c>
      <c r="S856" s="185"/>
      <c r="T856" s="185"/>
      <c r="U856" s="158">
        <v>136.63999999999999</v>
      </c>
    </row>
    <row r="857" spans="1:22" x14ac:dyDescent="0.25">
      <c r="B857" s="184" t="s">
        <v>1920</v>
      </c>
      <c r="C857" s="184"/>
      <c r="D857" s="184"/>
      <c r="E857" s="184"/>
      <c r="F857" s="184"/>
      <c r="G857" s="184"/>
      <c r="H857" s="184"/>
      <c r="I857" s="185" t="s">
        <v>2545</v>
      </c>
      <c r="J857" s="185"/>
      <c r="K857" s="185"/>
      <c r="L857" s="185" t="s">
        <v>2369</v>
      </c>
      <c r="M857" s="185"/>
      <c r="N857" s="185"/>
      <c r="O857" s="185"/>
      <c r="P857" s="185"/>
      <c r="R857" s="182" t="s">
        <v>2546</v>
      </c>
      <c r="S857" s="182"/>
      <c r="T857" s="182"/>
      <c r="U857" s="158">
        <v>234.16</v>
      </c>
    </row>
    <row r="858" spans="1:22" x14ac:dyDescent="0.25">
      <c r="R858" s="182"/>
      <c r="S858" s="182"/>
      <c r="T858" s="182"/>
    </row>
    <row r="859" spans="1:22" x14ac:dyDescent="0.25">
      <c r="R859" s="182"/>
      <c r="S859" s="182"/>
      <c r="T859" s="182"/>
    </row>
    <row r="860" spans="1:22" ht="15.75" customHeight="1" x14ac:dyDescent="0.25"/>
    <row r="861" spans="1:22" ht="11.25" customHeight="1" x14ac:dyDescent="0.25"/>
    <row r="862" spans="1:22" ht="13.5" customHeight="1" x14ac:dyDescent="0.25">
      <c r="A862" s="182" t="s">
        <v>1985</v>
      </c>
      <c r="B862" s="182"/>
      <c r="C862" s="182"/>
      <c r="D862" s="182"/>
      <c r="E862" s="182"/>
      <c r="F862" s="182"/>
      <c r="G862" s="182"/>
      <c r="H862" s="182"/>
      <c r="I862" s="182"/>
      <c r="J862" s="182"/>
      <c r="K862" s="182"/>
      <c r="L862" s="182"/>
      <c r="M862" s="182"/>
      <c r="P862" s="183" t="s">
        <v>2547</v>
      </c>
      <c r="Q862" s="183"/>
      <c r="R862" s="183"/>
      <c r="S862" s="183"/>
      <c r="T862" s="183"/>
      <c r="U862" s="183"/>
      <c r="V862" s="183"/>
    </row>
    <row r="863" spans="1:22" ht="20.25" customHeight="1" x14ac:dyDescent="0.25">
      <c r="A863" s="187" t="s">
        <v>1987</v>
      </c>
      <c r="B863" s="187"/>
      <c r="C863" s="187"/>
      <c r="D863" s="187"/>
      <c r="E863" s="187"/>
      <c r="F863" s="187"/>
      <c r="G863" s="187"/>
      <c r="H863" s="187"/>
      <c r="I863" s="187"/>
      <c r="J863" s="187"/>
      <c r="K863" s="187"/>
      <c r="L863" s="187"/>
      <c r="M863" s="187"/>
      <c r="N863" s="187"/>
      <c r="O863" s="187"/>
      <c r="P863" s="187"/>
      <c r="Q863" s="187"/>
      <c r="R863" s="187"/>
      <c r="S863" s="187"/>
      <c r="T863" s="187"/>
      <c r="U863" s="187"/>
    </row>
    <row r="864" spans="1:22" ht="7.5" customHeight="1" x14ac:dyDescent="0.25"/>
    <row r="865" spans="1:21" x14ac:dyDescent="0.25">
      <c r="A865" s="186" t="s">
        <v>2511</v>
      </c>
      <c r="B865" s="186"/>
      <c r="C865" s="186"/>
      <c r="D865" s="186"/>
      <c r="E865" s="186"/>
      <c r="F865" s="186"/>
      <c r="G865" s="186"/>
      <c r="H865" s="186"/>
      <c r="I865" s="186"/>
      <c r="J865" s="186"/>
      <c r="K865" s="186"/>
      <c r="L865" s="186"/>
    </row>
    <row r="866" spans="1:21" ht="6" customHeight="1" x14ac:dyDescent="0.25"/>
    <row r="867" spans="1:21" x14ac:dyDescent="0.25">
      <c r="B867" s="184" t="s">
        <v>1920</v>
      </c>
      <c r="C867" s="184"/>
      <c r="D867" s="184"/>
      <c r="E867" s="184"/>
      <c r="F867" s="184"/>
      <c r="G867" s="184"/>
      <c r="H867" s="184"/>
      <c r="I867" s="185" t="s">
        <v>2545</v>
      </c>
      <c r="J867" s="185"/>
      <c r="K867" s="185"/>
      <c r="L867" s="185" t="s">
        <v>2548</v>
      </c>
      <c r="M867" s="185"/>
      <c r="N867" s="185"/>
      <c r="O867" s="185"/>
      <c r="P867" s="185"/>
      <c r="R867" s="182" t="s">
        <v>2549</v>
      </c>
      <c r="S867" s="182"/>
      <c r="T867" s="182"/>
      <c r="U867" s="158">
        <v>132.24</v>
      </c>
    </row>
    <row r="868" spans="1:21" x14ac:dyDescent="0.25">
      <c r="R868" s="182"/>
      <c r="S868" s="182"/>
      <c r="T868" s="182"/>
    </row>
    <row r="869" spans="1:21" x14ac:dyDescent="0.25">
      <c r="R869" s="182"/>
      <c r="S869" s="182"/>
      <c r="T869" s="182"/>
    </row>
    <row r="870" spans="1:21" x14ac:dyDescent="0.25">
      <c r="B870" s="184" t="s">
        <v>1920</v>
      </c>
      <c r="C870" s="184"/>
      <c r="D870" s="184"/>
      <c r="E870" s="184"/>
      <c r="F870" s="184"/>
      <c r="G870" s="184"/>
      <c r="H870" s="184"/>
      <c r="I870" s="185" t="s">
        <v>2550</v>
      </c>
      <c r="J870" s="185"/>
      <c r="K870" s="185"/>
      <c r="L870" s="185" t="s">
        <v>2369</v>
      </c>
      <c r="M870" s="185"/>
      <c r="N870" s="185"/>
      <c r="O870" s="185"/>
      <c r="P870" s="185"/>
      <c r="R870" s="182" t="s">
        <v>2551</v>
      </c>
      <c r="S870" s="182"/>
      <c r="T870" s="182"/>
      <c r="U870" s="158">
        <v>271.41000000000003</v>
      </c>
    </row>
    <row r="871" spans="1:21" x14ac:dyDescent="0.25">
      <c r="R871" s="182"/>
      <c r="S871" s="182"/>
      <c r="T871" s="182"/>
    </row>
    <row r="872" spans="1:21" x14ac:dyDescent="0.25">
      <c r="R872" s="182"/>
      <c r="S872" s="182"/>
      <c r="T872" s="182"/>
    </row>
    <row r="873" spans="1:21" x14ac:dyDescent="0.25">
      <c r="B873" s="184" t="s">
        <v>1920</v>
      </c>
      <c r="C873" s="184"/>
      <c r="D873" s="184"/>
      <c r="E873" s="184"/>
      <c r="F873" s="184"/>
      <c r="G873" s="184"/>
      <c r="H873" s="184"/>
      <c r="I873" s="185" t="s">
        <v>2550</v>
      </c>
      <c r="J873" s="185"/>
      <c r="K873" s="185"/>
      <c r="L873" s="185" t="s">
        <v>2548</v>
      </c>
      <c r="M873" s="185"/>
      <c r="N873" s="185"/>
      <c r="O873" s="185"/>
      <c r="P873" s="185"/>
      <c r="R873" s="182" t="s">
        <v>2552</v>
      </c>
      <c r="S873" s="182"/>
      <c r="T873" s="182"/>
      <c r="U873" s="158">
        <v>227.45</v>
      </c>
    </row>
    <row r="874" spans="1:21" x14ac:dyDescent="0.25">
      <c r="R874" s="182"/>
      <c r="S874" s="182"/>
      <c r="T874" s="182"/>
    </row>
    <row r="875" spans="1:21" x14ac:dyDescent="0.25">
      <c r="R875" s="182"/>
      <c r="S875" s="182"/>
      <c r="T875" s="182"/>
    </row>
    <row r="876" spans="1:21" x14ac:dyDescent="0.25">
      <c r="B876" s="184" t="s">
        <v>1920</v>
      </c>
      <c r="C876" s="184"/>
      <c r="D876" s="184"/>
      <c r="E876" s="184"/>
      <c r="F876" s="184"/>
      <c r="G876" s="184"/>
      <c r="H876" s="184"/>
      <c r="I876" s="185" t="s">
        <v>2550</v>
      </c>
      <c r="J876" s="185"/>
      <c r="K876" s="185"/>
      <c r="L876" s="185" t="s">
        <v>1947</v>
      </c>
      <c r="M876" s="185"/>
      <c r="N876" s="185"/>
      <c r="O876" s="185"/>
      <c r="P876" s="185"/>
      <c r="R876" s="182" t="s">
        <v>2553</v>
      </c>
      <c r="S876" s="182"/>
      <c r="T876" s="182"/>
      <c r="U876" s="158">
        <v>23.85</v>
      </c>
    </row>
    <row r="877" spans="1:21" x14ac:dyDescent="0.25">
      <c r="R877" s="182"/>
      <c r="S877" s="182"/>
      <c r="T877" s="182"/>
    </row>
    <row r="878" spans="1:21" x14ac:dyDescent="0.25">
      <c r="B878" s="184" t="s">
        <v>1920</v>
      </c>
      <c r="C878" s="184"/>
      <c r="D878" s="184"/>
      <c r="E878" s="184"/>
      <c r="F878" s="184"/>
      <c r="G878" s="184"/>
      <c r="H878" s="184"/>
      <c r="I878" s="185" t="s">
        <v>2550</v>
      </c>
      <c r="J878" s="185"/>
      <c r="K878" s="185"/>
      <c r="L878" s="185" t="s">
        <v>2554</v>
      </c>
      <c r="M878" s="185"/>
      <c r="N878" s="185"/>
      <c r="O878" s="185"/>
      <c r="P878" s="185"/>
      <c r="R878" s="182" t="s">
        <v>2555</v>
      </c>
      <c r="S878" s="182"/>
      <c r="T878" s="182"/>
      <c r="U878" s="158">
        <v>28.66</v>
      </c>
    </row>
    <row r="879" spans="1:21" x14ac:dyDescent="0.25">
      <c r="R879" s="182"/>
      <c r="S879" s="182"/>
      <c r="T879" s="182"/>
    </row>
    <row r="880" spans="1:21" x14ac:dyDescent="0.25">
      <c r="B880" s="184" t="s">
        <v>1977</v>
      </c>
      <c r="C880" s="184"/>
      <c r="D880" s="184"/>
      <c r="E880" s="184"/>
      <c r="F880" s="184"/>
      <c r="G880" s="184"/>
      <c r="H880" s="184"/>
      <c r="I880" s="185" t="s">
        <v>2556</v>
      </c>
      <c r="J880" s="185"/>
      <c r="K880" s="185"/>
      <c r="L880" s="185" t="s">
        <v>2369</v>
      </c>
      <c r="M880" s="185"/>
      <c r="N880" s="185"/>
      <c r="O880" s="185"/>
      <c r="P880" s="185"/>
      <c r="R880" s="182" t="s">
        <v>2557</v>
      </c>
      <c r="S880" s="182"/>
      <c r="T880" s="182"/>
      <c r="U880" s="158">
        <v>749.62</v>
      </c>
    </row>
    <row r="881" spans="2:21" x14ac:dyDescent="0.25">
      <c r="R881" s="182"/>
      <c r="S881" s="182"/>
      <c r="T881" s="182"/>
    </row>
    <row r="882" spans="2:21" x14ac:dyDescent="0.25">
      <c r="B882" s="184" t="s">
        <v>1977</v>
      </c>
      <c r="C882" s="184"/>
      <c r="D882" s="184"/>
      <c r="E882" s="184"/>
      <c r="F882" s="184"/>
      <c r="G882" s="184"/>
      <c r="H882" s="184"/>
      <c r="I882" s="185" t="s">
        <v>2556</v>
      </c>
      <c r="J882" s="185"/>
      <c r="K882" s="185"/>
      <c r="L882" s="185" t="s">
        <v>2369</v>
      </c>
      <c r="M882" s="185"/>
      <c r="N882" s="185"/>
      <c r="O882" s="185"/>
      <c r="P882" s="185"/>
      <c r="R882" s="182" t="s">
        <v>2558</v>
      </c>
      <c r="S882" s="182"/>
      <c r="T882" s="182"/>
      <c r="U882" s="158">
        <v>499.74</v>
      </c>
    </row>
    <row r="883" spans="2:21" x14ac:dyDescent="0.25">
      <c r="R883" s="182"/>
      <c r="S883" s="182"/>
      <c r="T883" s="182"/>
    </row>
    <row r="884" spans="2:21" x14ac:dyDescent="0.25">
      <c r="B884" s="184" t="s">
        <v>1977</v>
      </c>
      <c r="C884" s="184"/>
      <c r="D884" s="184"/>
      <c r="E884" s="184"/>
      <c r="F884" s="184"/>
      <c r="G884" s="184"/>
      <c r="H884" s="184"/>
      <c r="I884" s="185" t="s">
        <v>2559</v>
      </c>
      <c r="J884" s="185"/>
      <c r="K884" s="185"/>
      <c r="L884" s="185" t="s">
        <v>2369</v>
      </c>
      <c r="M884" s="185"/>
      <c r="N884" s="185"/>
      <c r="O884" s="185"/>
      <c r="P884" s="185"/>
      <c r="R884" s="182" t="s">
        <v>2557</v>
      </c>
      <c r="S884" s="182"/>
      <c r="T884" s="182"/>
      <c r="U884" s="158">
        <v>98.94</v>
      </c>
    </row>
    <row r="885" spans="2:21" x14ac:dyDescent="0.25">
      <c r="R885" s="182"/>
      <c r="S885" s="182"/>
      <c r="T885" s="182"/>
    </row>
    <row r="886" spans="2:21" x14ac:dyDescent="0.25">
      <c r="B886" s="184" t="s">
        <v>1977</v>
      </c>
      <c r="C886" s="184"/>
      <c r="D886" s="184"/>
      <c r="E886" s="184"/>
      <c r="F886" s="184"/>
      <c r="G886" s="184"/>
      <c r="H886" s="184"/>
      <c r="I886" s="185" t="s">
        <v>2559</v>
      </c>
      <c r="J886" s="185"/>
      <c r="K886" s="185"/>
      <c r="L886" s="185" t="s">
        <v>2369</v>
      </c>
      <c r="M886" s="185"/>
      <c r="N886" s="185"/>
      <c r="O886" s="185"/>
      <c r="P886" s="185"/>
      <c r="R886" s="182" t="s">
        <v>2558</v>
      </c>
      <c r="S886" s="182"/>
      <c r="T886" s="182"/>
      <c r="U886" s="158">
        <v>65.959999999999994</v>
      </c>
    </row>
    <row r="887" spans="2:21" x14ac:dyDescent="0.25">
      <c r="R887" s="182"/>
      <c r="S887" s="182"/>
      <c r="T887" s="182"/>
    </row>
    <row r="888" spans="2:21" x14ac:dyDescent="0.25">
      <c r="B888" s="184" t="s">
        <v>1977</v>
      </c>
      <c r="C888" s="184"/>
      <c r="D888" s="184"/>
      <c r="E888" s="184"/>
      <c r="F888" s="184"/>
      <c r="G888" s="184"/>
      <c r="H888" s="184"/>
      <c r="I888" s="185" t="s">
        <v>2041</v>
      </c>
      <c r="J888" s="185"/>
      <c r="K888" s="185"/>
      <c r="L888" s="185" t="s">
        <v>2042</v>
      </c>
      <c r="M888" s="185"/>
      <c r="N888" s="185"/>
      <c r="O888" s="185"/>
      <c r="P888" s="185"/>
      <c r="R888" s="185" t="s">
        <v>2560</v>
      </c>
      <c r="S888" s="185"/>
      <c r="T888" s="185"/>
      <c r="U888" s="158">
        <v>40.75</v>
      </c>
    </row>
    <row r="889" spans="2:21" x14ac:dyDescent="0.25">
      <c r="B889" s="184" t="s">
        <v>1977</v>
      </c>
      <c r="C889" s="184"/>
      <c r="D889" s="184"/>
      <c r="E889" s="184"/>
      <c r="F889" s="184"/>
      <c r="G889" s="184"/>
      <c r="H889" s="184"/>
      <c r="I889" s="185" t="s">
        <v>2520</v>
      </c>
      <c r="J889" s="185"/>
      <c r="K889" s="185"/>
      <c r="L889" s="185" t="s">
        <v>2225</v>
      </c>
      <c r="M889" s="185"/>
      <c r="N889" s="185"/>
      <c r="O889" s="185"/>
      <c r="P889" s="185"/>
      <c r="R889" s="182" t="s">
        <v>2561</v>
      </c>
      <c r="S889" s="182"/>
      <c r="T889" s="182"/>
      <c r="U889" s="158">
        <v>20.71</v>
      </c>
    </row>
    <row r="890" spans="2:21" x14ac:dyDescent="0.25">
      <c r="R890" s="182"/>
      <c r="S890" s="182"/>
      <c r="T890" s="182"/>
    </row>
    <row r="891" spans="2:21" x14ac:dyDescent="0.25">
      <c r="B891" s="184" t="s">
        <v>1977</v>
      </c>
      <c r="C891" s="184"/>
      <c r="D891" s="184"/>
      <c r="E891" s="184"/>
      <c r="F891" s="184"/>
      <c r="G891" s="184"/>
      <c r="H891" s="184"/>
      <c r="I891" s="185" t="s">
        <v>2041</v>
      </c>
      <c r="J891" s="185"/>
      <c r="K891" s="185"/>
      <c r="L891" s="185" t="s">
        <v>2042</v>
      </c>
      <c r="M891" s="185"/>
      <c r="N891" s="185"/>
      <c r="O891" s="185"/>
      <c r="P891" s="185"/>
      <c r="R891" s="182" t="s">
        <v>2562</v>
      </c>
      <c r="S891" s="182"/>
      <c r="T891" s="182"/>
      <c r="U891" s="158">
        <v>40.75</v>
      </c>
    </row>
    <row r="892" spans="2:21" x14ac:dyDescent="0.25">
      <c r="R892" s="182"/>
      <c r="S892" s="182"/>
      <c r="T892" s="182"/>
    </row>
    <row r="893" spans="2:21" x14ac:dyDescent="0.25">
      <c r="B893" s="184" t="s">
        <v>1980</v>
      </c>
      <c r="C893" s="184"/>
      <c r="D893" s="184"/>
      <c r="E893" s="184"/>
      <c r="F893" s="184"/>
      <c r="G893" s="184"/>
      <c r="H893" s="184"/>
      <c r="I893" s="185" t="s">
        <v>2563</v>
      </c>
      <c r="J893" s="185"/>
      <c r="K893" s="185"/>
      <c r="L893" s="185" t="s">
        <v>2106</v>
      </c>
      <c r="M893" s="185"/>
      <c r="N893" s="185"/>
      <c r="O893" s="185"/>
      <c r="P893" s="185"/>
      <c r="R893" s="182" t="s">
        <v>2513</v>
      </c>
      <c r="S893" s="182"/>
      <c r="T893" s="182"/>
      <c r="U893" s="158">
        <v>25.73</v>
      </c>
    </row>
    <row r="894" spans="2:21" x14ac:dyDescent="0.25">
      <c r="R894" s="182"/>
      <c r="S894" s="182"/>
      <c r="T894" s="182"/>
    </row>
    <row r="895" spans="2:21" x14ac:dyDescent="0.25">
      <c r="B895" s="184" t="s">
        <v>1980</v>
      </c>
      <c r="C895" s="184"/>
      <c r="D895" s="184"/>
      <c r="E895" s="184"/>
      <c r="F895" s="184"/>
      <c r="G895" s="184"/>
      <c r="H895" s="184"/>
      <c r="I895" s="185" t="s">
        <v>2563</v>
      </c>
      <c r="J895" s="185"/>
      <c r="K895" s="185"/>
      <c r="L895" s="185" t="s">
        <v>2106</v>
      </c>
      <c r="M895" s="185"/>
      <c r="N895" s="185"/>
      <c r="O895" s="185"/>
      <c r="P895" s="185"/>
      <c r="R895" s="182" t="s">
        <v>2514</v>
      </c>
      <c r="S895" s="182"/>
      <c r="T895" s="182"/>
      <c r="U895" s="158">
        <v>11.03</v>
      </c>
    </row>
    <row r="896" spans="2:21" x14ac:dyDescent="0.25">
      <c r="R896" s="182"/>
      <c r="S896" s="182"/>
      <c r="T896" s="182"/>
    </row>
    <row r="897" spans="2:21" x14ac:dyDescent="0.25">
      <c r="B897" s="184" t="s">
        <v>1980</v>
      </c>
      <c r="C897" s="184"/>
      <c r="D897" s="184"/>
      <c r="E897" s="184"/>
      <c r="F897" s="184"/>
      <c r="G897" s="184"/>
      <c r="H897" s="184"/>
      <c r="I897" s="185" t="s">
        <v>2545</v>
      </c>
      <c r="J897" s="185"/>
      <c r="K897" s="185"/>
      <c r="L897" s="185" t="s">
        <v>2554</v>
      </c>
      <c r="M897" s="185"/>
      <c r="N897" s="185"/>
      <c r="O897" s="185"/>
      <c r="P897" s="185"/>
      <c r="R897" s="182" t="s">
        <v>2564</v>
      </c>
      <c r="S897" s="182"/>
      <c r="T897" s="182"/>
      <c r="U897" s="158">
        <v>38.72</v>
      </c>
    </row>
    <row r="898" spans="2:21" x14ac:dyDescent="0.25">
      <c r="R898" s="182"/>
      <c r="S898" s="182"/>
      <c r="T898" s="182"/>
    </row>
    <row r="899" spans="2:21" x14ac:dyDescent="0.25">
      <c r="B899" s="184" t="s">
        <v>1980</v>
      </c>
      <c r="C899" s="184"/>
      <c r="D899" s="184"/>
      <c r="E899" s="184"/>
      <c r="F899" s="184"/>
      <c r="G899" s="184"/>
      <c r="H899" s="184"/>
      <c r="I899" s="185" t="s">
        <v>2041</v>
      </c>
      <c r="J899" s="185"/>
      <c r="K899" s="185"/>
      <c r="L899" s="185" t="s">
        <v>2042</v>
      </c>
      <c r="M899" s="185"/>
      <c r="N899" s="185"/>
      <c r="O899" s="185"/>
      <c r="P899" s="185"/>
      <c r="R899" s="182" t="s">
        <v>2565</v>
      </c>
      <c r="S899" s="182"/>
      <c r="T899" s="182"/>
      <c r="U899" s="158">
        <v>40.75</v>
      </c>
    </row>
    <row r="900" spans="2:21" x14ac:dyDescent="0.25">
      <c r="R900" s="182"/>
      <c r="S900" s="182"/>
      <c r="T900" s="182"/>
    </row>
    <row r="901" spans="2:21" x14ac:dyDescent="0.25">
      <c r="B901" s="184" t="s">
        <v>1980</v>
      </c>
      <c r="C901" s="184"/>
      <c r="D901" s="184"/>
      <c r="E901" s="184"/>
      <c r="F901" s="184"/>
      <c r="G901" s="184"/>
      <c r="H901" s="184"/>
      <c r="I901" s="185" t="s">
        <v>2520</v>
      </c>
      <c r="J901" s="185"/>
      <c r="K901" s="185"/>
      <c r="L901" s="185" t="s">
        <v>2225</v>
      </c>
      <c r="M901" s="185"/>
      <c r="N901" s="185"/>
      <c r="O901" s="185"/>
      <c r="P901" s="185"/>
      <c r="R901" s="182" t="s">
        <v>2566</v>
      </c>
      <c r="S901" s="182"/>
      <c r="T901" s="182"/>
      <c r="U901" s="158">
        <v>32.979999999999997</v>
      </c>
    </row>
    <row r="902" spans="2:21" x14ac:dyDescent="0.25">
      <c r="R902" s="182"/>
      <c r="S902" s="182"/>
      <c r="T902" s="182"/>
    </row>
    <row r="903" spans="2:21" x14ac:dyDescent="0.25">
      <c r="B903" s="184" t="s">
        <v>1980</v>
      </c>
      <c r="C903" s="184"/>
      <c r="D903" s="184"/>
      <c r="E903" s="184"/>
      <c r="F903" s="184"/>
      <c r="G903" s="184"/>
      <c r="H903" s="184"/>
      <c r="I903" s="185" t="s">
        <v>2545</v>
      </c>
      <c r="J903" s="185"/>
      <c r="K903" s="185"/>
      <c r="L903" s="185" t="s">
        <v>2554</v>
      </c>
      <c r="M903" s="185"/>
      <c r="N903" s="185"/>
      <c r="O903" s="185"/>
      <c r="P903" s="185"/>
      <c r="R903" s="182" t="s">
        <v>2567</v>
      </c>
      <c r="S903" s="182"/>
      <c r="T903" s="182"/>
      <c r="U903" s="158">
        <v>-4.4800000000000004</v>
      </c>
    </row>
    <row r="904" spans="2:21" x14ac:dyDescent="0.25">
      <c r="R904" s="182"/>
      <c r="S904" s="182"/>
      <c r="T904" s="182"/>
    </row>
    <row r="905" spans="2:21" x14ac:dyDescent="0.25">
      <c r="B905" s="184" t="s">
        <v>1980</v>
      </c>
      <c r="C905" s="184"/>
      <c r="D905" s="184"/>
      <c r="E905" s="184"/>
      <c r="F905" s="184"/>
      <c r="G905" s="184"/>
      <c r="H905" s="184"/>
      <c r="I905" s="185" t="s">
        <v>2041</v>
      </c>
      <c r="J905" s="185"/>
      <c r="K905" s="185"/>
      <c r="L905" s="185" t="s">
        <v>2042</v>
      </c>
      <c r="M905" s="185"/>
      <c r="N905" s="185"/>
      <c r="O905" s="185"/>
      <c r="P905" s="185"/>
      <c r="R905" s="185" t="s">
        <v>2568</v>
      </c>
      <c r="S905" s="185"/>
      <c r="T905" s="185"/>
      <c r="U905" s="158">
        <v>40.75</v>
      </c>
    </row>
    <row r="906" spans="2:21" x14ac:dyDescent="0.25">
      <c r="B906" s="184" t="s">
        <v>1940</v>
      </c>
      <c r="C906" s="184"/>
      <c r="D906" s="184"/>
      <c r="E906" s="184"/>
      <c r="F906" s="184"/>
      <c r="G906" s="184"/>
      <c r="H906" s="184"/>
      <c r="I906" s="185" t="s">
        <v>2569</v>
      </c>
      <c r="J906" s="185"/>
      <c r="K906" s="185"/>
      <c r="L906" s="185" t="s">
        <v>2554</v>
      </c>
      <c r="M906" s="185"/>
      <c r="N906" s="185"/>
      <c r="O906" s="185"/>
      <c r="P906" s="185"/>
      <c r="R906" s="182" t="s">
        <v>2570</v>
      </c>
      <c r="S906" s="182"/>
      <c r="T906" s="182"/>
      <c r="U906" s="158">
        <v>283.37</v>
      </c>
    </row>
    <row r="907" spans="2:21" x14ac:dyDescent="0.25">
      <c r="R907" s="182"/>
      <c r="S907" s="182"/>
      <c r="T907" s="182"/>
    </row>
    <row r="908" spans="2:21" x14ac:dyDescent="0.25">
      <c r="B908" s="184" t="s">
        <v>1940</v>
      </c>
      <c r="C908" s="184"/>
      <c r="D908" s="184"/>
      <c r="E908" s="184"/>
      <c r="F908" s="184"/>
      <c r="G908" s="184"/>
      <c r="H908" s="184"/>
      <c r="I908" s="185" t="s">
        <v>2571</v>
      </c>
      <c r="J908" s="185"/>
      <c r="K908" s="185"/>
      <c r="L908" s="185" t="s">
        <v>2554</v>
      </c>
      <c r="M908" s="185"/>
      <c r="N908" s="185"/>
      <c r="O908" s="185"/>
      <c r="P908" s="185"/>
      <c r="R908" s="182" t="s">
        <v>2570</v>
      </c>
      <c r="S908" s="182"/>
      <c r="T908" s="182"/>
      <c r="U908" s="158">
        <v>44.64</v>
      </c>
    </row>
    <row r="909" spans="2:21" x14ac:dyDescent="0.25">
      <c r="R909" s="182"/>
      <c r="S909" s="182"/>
      <c r="T909" s="182"/>
    </row>
    <row r="910" spans="2:21" x14ac:dyDescent="0.25">
      <c r="B910" s="184" t="s">
        <v>1944</v>
      </c>
      <c r="C910" s="184"/>
      <c r="D910" s="184"/>
      <c r="E910" s="184"/>
      <c r="F910" s="184"/>
      <c r="G910" s="184"/>
      <c r="H910" s="184"/>
      <c r="I910" s="185" t="s">
        <v>2545</v>
      </c>
      <c r="J910" s="185"/>
      <c r="K910" s="185"/>
      <c r="L910" s="185" t="s">
        <v>1947</v>
      </c>
      <c r="M910" s="185"/>
      <c r="N910" s="185"/>
      <c r="O910" s="185"/>
      <c r="P910" s="185"/>
      <c r="R910" s="182" t="s">
        <v>2572</v>
      </c>
      <c r="S910" s="182"/>
      <c r="T910" s="182"/>
      <c r="U910" s="158">
        <v>27.98</v>
      </c>
    </row>
    <row r="911" spans="2:21" x14ac:dyDescent="0.25">
      <c r="R911" s="182"/>
      <c r="S911" s="182"/>
      <c r="T911" s="182"/>
    </row>
    <row r="912" spans="2:21" x14ac:dyDescent="0.25">
      <c r="B912" s="184" t="s">
        <v>1944</v>
      </c>
      <c r="C912" s="184"/>
      <c r="D912" s="184"/>
      <c r="E912" s="184"/>
      <c r="F912" s="184"/>
      <c r="G912" s="184"/>
      <c r="H912" s="184"/>
      <c r="I912" s="185" t="s">
        <v>2545</v>
      </c>
      <c r="J912" s="185"/>
      <c r="K912" s="185"/>
      <c r="L912" s="185" t="s">
        <v>2554</v>
      </c>
      <c r="M912" s="185"/>
      <c r="N912" s="185"/>
      <c r="O912" s="185"/>
      <c r="P912" s="185"/>
      <c r="R912" s="182" t="s">
        <v>2573</v>
      </c>
      <c r="S912" s="182"/>
      <c r="T912" s="182"/>
      <c r="U912" s="158">
        <v>266.73</v>
      </c>
    </row>
    <row r="913" spans="1:22" x14ac:dyDescent="0.25">
      <c r="R913" s="182"/>
      <c r="S913" s="182"/>
      <c r="T913" s="182"/>
    </row>
    <row r="914" spans="1:22" x14ac:dyDescent="0.25">
      <c r="B914" s="184" t="s">
        <v>1944</v>
      </c>
      <c r="C914" s="184"/>
      <c r="D914" s="184"/>
      <c r="E914" s="184"/>
      <c r="F914" s="184"/>
      <c r="G914" s="184"/>
      <c r="H914" s="184"/>
      <c r="I914" s="185" t="s">
        <v>2545</v>
      </c>
      <c r="J914" s="185"/>
      <c r="K914" s="185"/>
      <c r="L914" s="185" t="s">
        <v>2369</v>
      </c>
      <c r="M914" s="185"/>
      <c r="N914" s="185"/>
      <c r="O914" s="185"/>
      <c r="P914" s="185"/>
      <c r="R914" s="182" t="s">
        <v>2546</v>
      </c>
      <c r="S914" s="182"/>
      <c r="T914" s="182"/>
      <c r="U914" s="158">
        <v>-234.16</v>
      </c>
    </row>
    <row r="915" spans="1:22" x14ac:dyDescent="0.25">
      <c r="R915" s="182"/>
      <c r="S915" s="182"/>
      <c r="T915" s="182"/>
    </row>
    <row r="916" spans="1:22" x14ac:dyDescent="0.25">
      <c r="R916" s="182"/>
      <c r="S916" s="182"/>
      <c r="T916" s="182"/>
    </row>
    <row r="917" spans="1:22" x14ac:dyDescent="0.25">
      <c r="B917" s="184" t="s">
        <v>1944</v>
      </c>
      <c r="C917" s="184"/>
      <c r="D917" s="184"/>
      <c r="E917" s="184"/>
      <c r="F917" s="184"/>
      <c r="G917" s="184"/>
      <c r="H917" s="184"/>
      <c r="I917" s="185" t="s">
        <v>2545</v>
      </c>
      <c r="J917" s="185"/>
      <c r="K917" s="185"/>
      <c r="L917" s="185" t="s">
        <v>2548</v>
      </c>
      <c r="M917" s="185"/>
      <c r="N917" s="185"/>
      <c r="O917" s="185"/>
      <c r="P917" s="185"/>
      <c r="R917" s="182" t="s">
        <v>2549</v>
      </c>
      <c r="S917" s="182"/>
      <c r="T917" s="182"/>
      <c r="U917" s="158">
        <v>-132.24</v>
      </c>
    </row>
    <row r="918" spans="1:22" x14ac:dyDescent="0.25">
      <c r="R918" s="182"/>
      <c r="S918" s="182"/>
      <c r="T918" s="182"/>
    </row>
    <row r="919" spans="1:22" x14ac:dyDescent="0.25">
      <c r="R919" s="182"/>
      <c r="S919" s="182"/>
      <c r="T919" s="182"/>
    </row>
    <row r="920" spans="1:22" x14ac:dyDescent="0.25">
      <c r="B920" s="184" t="s">
        <v>1949</v>
      </c>
      <c r="C920" s="184"/>
      <c r="D920" s="184"/>
      <c r="E920" s="184"/>
      <c r="F920" s="184"/>
      <c r="G920" s="184"/>
      <c r="H920" s="184"/>
      <c r="I920" s="185" t="s">
        <v>2538</v>
      </c>
      <c r="J920" s="185"/>
      <c r="K920" s="185"/>
      <c r="L920" s="185" t="s">
        <v>2106</v>
      </c>
      <c r="M920" s="185"/>
      <c r="N920" s="185"/>
      <c r="O920" s="185"/>
      <c r="P920" s="185"/>
      <c r="R920" s="182" t="s">
        <v>2513</v>
      </c>
      <c r="S920" s="182"/>
      <c r="T920" s="182"/>
      <c r="U920" s="158">
        <v>25.21</v>
      </c>
    </row>
    <row r="921" spans="1:22" x14ac:dyDescent="0.25">
      <c r="R921" s="182"/>
      <c r="S921" s="182"/>
      <c r="T921" s="182"/>
    </row>
    <row r="922" spans="1:22" x14ac:dyDescent="0.25">
      <c r="B922" s="184" t="s">
        <v>1949</v>
      </c>
      <c r="C922" s="184"/>
      <c r="D922" s="184"/>
      <c r="E922" s="184"/>
      <c r="F922" s="184"/>
      <c r="G922" s="184"/>
      <c r="H922" s="184"/>
      <c r="I922" s="185" t="s">
        <v>2538</v>
      </c>
      <c r="J922" s="185"/>
      <c r="K922" s="185"/>
      <c r="L922" s="185" t="s">
        <v>2106</v>
      </c>
      <c r="M922" s="185"/>
      <c r="N922" s="185"/>
      <c r="O922" s="185"/>
      <c r="P922" s="185"/>
      <c r="R922" s="182" t="s">
        <v>2514</v>
      </c>
      <c r="S922" s="182"/>
      <c r="T922" s="182"/>
      <c r="U922" s="158">
        <v>10.81</v>
      </c>
    </row>
    <row r="923" spans="1:22" x14ac:dyDescent="0.25">
      <c r="R923" s="182"/>
      <c r="S923" s="182"/>
      <c r="T923" s="182"/>
    </row>
    <row r="924" spans="1:22" ht="4.5" customHeight="1" x14ac:dyDescent="0.25"/>
    <row r="925" spans="1:22" ht="11.25" customHeight="1" x14ac:dyDescent="0.25"/>
    <row r="926" spans="1:22" ht="13.5" customHeight="1" x14ac:dyDescent="0.25">
      <c r="A926" s="182" t="s">
        <v>1985</v>
      </c>
      <c r="B926" s="182"/>
      <c r="C926" s="182"/>
      <c r="D926" s="182"/>
      <c r="E926" s="182"/>
      <c r="F926" s="182"/>
      <c r="G926" s="182"/>
      <c r="H926" s="182"/>
      <c r="I926" s="182"/>
      <c r="J926" s="182"/>
      <c r="K926" s="182"/>
      <c r="L926" s="182"/>
      <c r="M926" s="182"/>
      <c r="P926" s="183" t="s">
        <v>2574</v>
      </c>
      <c r="Q926" s="183"/>
      <c r="R926" s="183"/>
      <c r="S926" s="183"/>
      <c r="T926" s="183"/>
      <c r="U926" s="183"/>
      <c r="V926" s="183"/>
    </row>
    <row r="927" spans="1:22" ht="20.25" customHeight="1" x14ac:dyDescent="0.25">
      <c r="A927" s="187" t="s">
        <v>1987</v>
      </c>
      <c r="B927" s="187"/>
      <c r="C927" s="187"/>
      <c r="D927" s="187"/>
      <c r="E927" s="187"/>
      <c r="F927" s="187"/>
      <c r="G927" s="187"/>
      <c r="H927" s="187"/>
      <c r="I927" s="187"/>
      <c r="J927" s="187"/>
      <c r="K927" s="187"/>
      <c r="L927" s="187"/>
      <c r="M927" s="187"/>
      <c r="N927" s="187"/>
      <c r="O927" s="187"/>
      <c r="P927" s="187"/>
      <c r="Q927" s="187"/>
      <c r="R927" s="187"/>
      <c r="S927" s="187"/>
      <c r="T927" s="187"/>
      <c r="U927" s="187"/>
    </row>
    <row r="928" spans="1:22" ht="7.5" customHeight="1" x14ac:dyDescent="0.25"/>
    <row r="929" spans="1:21" x14ac:dyDescent="0.25">
      <c r="A929" s="186" t="s">
        <v>2511</v>
      </c>
      <c r="B929" s="186"/>
      <c r="C929" s="186"/>
      <c r="D929" s="186"/>
      <c r="E929" s="186"/>
      <c r="F929" s="186"/>
      <c r="G929" s="186"/>
      <c r="H929" s="186"/>
      <c r="I929" s="186"/>
      <c r="J929" s="186"/>
      <c r="K929" s="186"/>
      <c r="L929" s="186"/>
    </row>
    <row r="930" spans="1:21" ht="6" customHeight="1" x14ac:dyDescent="0.25"/>
    <row r="931" spans="1:21" x14ac:dyDescent="0.25">
      <c r="B931" s="184" t="s">
        <v>2191</v>
      </c>
      <c r="C931" s="184"/>
      <c r="D931" s="184"/>
      <c r="E931" s="184"/>
      <c r="F931" s="184"/>
      <c r="G931" s="184"/>
      <c r="H931" s="184"/>
      <c r="I931" s="185" t="s">
        <v>2543</v>
      </c>
      <c r="J931" s="185"/>
      <c r="K931" s="185"/>
      <c r="L931" s="185" t="s">
        <v>2101</v>
      </c>
      <c r="M931" s="185"/>
      <c r="N931" s="185"/>
      <c r="O931" s="185"/>
      <c r="P931" s="185"/>
      <c r="R931" s="185" t="s">
        <v>2575</v>
      </c>
      <c r="S931" s="185"/>
      <c r="T931" s="185"/>
      <c r="U931" s="158">
        <v>145.68</v>
      </c>
    </row>
    <row r="932" spans="1:21" x14ac:dyDescent="0.25">
      <c r="B932" s="184" t="s">
        <v>2191</v>
      </c>
      <c r="C932" s="184"/>
      <c r="D932" s="184"/>
      <c r="E932" s="184"/>
      <c r="F932" s="184"/>
      <c r="G932" s="184"/>
      <c r="H932" s="184"/>
      <c r="I932" s="185" t="s">
        <v>2543</v>
      </c>
      <c r="J932" s="185"/>
      <c r="K932" s="185"/>
      <c r="L932" s="185" t="s">
        <v>2101</v>
      </c>
      <c r="M932" s="185"/>
      <c r="N932" s="185"/>
      <c r="O932" s="185"/>
      <c r="P932" s="185"/>
      <c r="R932" s="185" t="s">
        <v>2541</v>
      </c>
      <c r="S932" s="185"/>
      <c r="T932" s="185"/>
      <c r="U932" s="158">
        <v>15.01</v>
      </c>
    </row>
    <row r="933" spans="1:21" x14ac:dyDescent="0.25">
      <c r="B933" s="184" t="s">
        <v>2191</v>
      </c>
      <c r="C933" s="184"/>
      <c r="D933" s="184"/>
      <c r="E933" s="184"/>
      <c r="F933" s="184"/>
      <c r="G933" s="184"/>
      <c r="H933" s="184"/>
      <c r="I933" s="185" t="s">
        <v>2576</v>
      </c>
      <c r="J933" s="185"/>
      <c r="K933" s="185"/>
      <c r="L933" s="185" t="s">
        <v>2101</v>
      </c>
      <c r="M933" s="185"/>
      <c r="N933" s="185"/>
      <c r="O933" s="185"/>
      <c r="P933" s="185"/>
      <c r="R933" s="185" t="s">
        <v>2542</v>
      </c>
      <c r="S933" s="185"/>
      <c r="T933" s="185"/>
      <c r="U933" s="158">
        <v>32.159999999999997</v>
      </c>
    </row>
    <row r="934" spans="1:21" x14ac:dyDescent="0.25">
      <c r="B934" s="184" t="s">
        <v>1951</v>
      </c>
      <c r="C934" s="184"/>
      <c r="D934" s="184"/>
      <c r="E934" s="184"/>
      <c r="F934" s="184"/>
      <c r="G934" s="184"/>
      <c r="H934" s="184"/>
      <c r="I934" s="185" t="s">
        <v>2182</v>
      </c>
      <c r="J934" s="185"/>
      <c r="K934" s="185"/>
      <c r="L934" s="185" t="s">
        <v>2101</v>
      </c>
      <c r="M934" s="185"/>
      <c r="N934" s="185"/>
      <c r="O934" s="185"/>
      <c r="P934" s="185"/>
      <c r="R934" s="185" t="s">
        <v>2518</v>
      </c>
      <c r="S934" s="185"/>
      <c r="T934" s="185"/>
      <c r="U934" s="158">
        <v>36.85</v>
      </c>
    </row>
    <row r="935" spans="1:21" x14ac:dyDescent="0.25">
      <c r="B935" s="184" t="s">
        <v>1951</v>
      </c>
      <c r="C935" s="184"/>
      <c r="D935" s="184"/>
      <c r="E935" s="184"/>
      <c r="F935" s="184"/>
      <c r="G935" s="184"/>
      <c r="H935" s="184"/>
      <c r="I935" s="185" t="s">
        <v>2100</v>
      </c>
      <c r="J935" s="185"/>
      <c r="K935" s="185"/>
      <c r="L935" s="185" t="s">
        <v>2101</v>
      </c>
      <c r="M935" s="185"/>
      <c r="N935" s="185"/>
      <c r="O935" s="185"/>
      <c r="P935" s="185"/>
      <c r="R935" s="185" t="s">
        <v>2518</v>
      </c>
      <c r="S935" s="185"/>
      <c r="T935" s="185"/>
      <c r="U935" s="158">
        <v>22.21</v>
      </c>
    </row>
    <row r="936" spans="1:21" x14ac:dyDescent="0.25">
      <c r="B936" s="184" t="s">
        <v>1951</v>
      </c>
      <c r="C936" s="184"/>
      <c r="D936" s="184"/>
      <c r="E936" s="184"/>
      <c r="F936" s="184"/>
      <c r="G936" s="184"/>
      <c r="H936" s="184"/>
      <c r="I936" s="185" t="s">
        <v>2195</v>
      </c>
      <c r="J936" s="185"/>
      <c r="K936" s="185"/>
      <c r="L936" s="185" t="s">
        <v>2101</v>
      </c>
      <c r="M936" s="185"/>
      <c r="N936" s="185"/>
      <c r="O936" s="185"/>
      <c r="P936" s="185"/>
      <c r="R936" s="185" t="s">
        <v>2541</v>
      </c>
      <c r="S936" s="185"/>
      <c r="T936" s="185"/>
      <c r="U936" s="158">
        <v>1662.5</v>
      </c>
    </row>
    <row r="937" spans="1:21" x14ac:dyDescent="0.25">
      <c r="B937" s="184" t="s">
        <v>1951</v>
      </c>
      <c r="C937" s="184"/>
      <c r="D937" s="184"/>
      <c r="E937" s="184"/>
      <c r="F937" s="184"/>
      <c r="G937" s="184"/>
      <c r="H937" s="184"/>
      <c r="I937" s="185" t="s">
        <v>2577</v>
      </c>
      <c r="J937" s="185"/>
      <c r="K937" s="185"/>
      <c r="L937" s="185" t="s">
        <v>2369</v>
      </c>
      <c r="M937" s="185"/>
      <c r="N937" s="185"/>
      <c r="O937" s="185"/>
      <c r="P937" s="185"/>
      <c r="R937" s="185" t="s">
        <v>2578</v>
      </c>
      <c r="S937" s="185"/>
      <c r="T937" s="185"/>
      <c r="U937" s="158">
        <v>128.82</v>
      </c>
    </row>
    <row r="938" spans="1:21" x14ac:dyDescent="0.25">
      <c r="B938" s="184" t="s">
        <v>1951</v>
      </c>
      <c r="C938" s="184"/>
      <c r="D938" s="184"/>
      <c r="E938" s="184"/>
      <c r="F938" s="184"/>
      <c r="G938" s="184"/>
      <c r="H938" s="184"/>
      <c r="I938" s="185" t="s">
        <v>2579</v>
      </c>
      <c r="J938" s="185"/>
      <c r="K938" s="185"/>
      <c r="L938" s="185" t="s">
        <v>2106</v>
      </c>
      <c r="M938" s="185"/>
      <c r="N938" s="185"/>
      <c r="O938" s="185"/>
      <c r="P938" s="185"/>
      <c r="R938" s="182" t="s">
        <v>2513</v>
      </c>
      <c r="S938" s="182"/>
      <c r="T938" s="182"/>
      <c r="U938" s="158">
        <v>27.21</v>
      </c>
    </row>
    <row r="939" spans="1:21" x14ac:dyDescent="0.25">
      <c r="R939" s="182"/>
      <c r="S939" s="182"/>
      <c r="T939" s="182"/>
    </row>
    <row r="940" spans="1:21" x14ac:dyDescent="0.25">
      <c r="B940" s="184" t="s">
        <v>1951</v>
      </c>
      <c r="C940" s="184"/>
      <c r="D940" s="184"/>
      <c r="E940" s="184"/>
      <c r="F940" s="184"/>
      <c r="G940" s="184"/>
      <c r="H940" s="184"/>
      <c r="I940" s="185" t="s">
        <v>2579</v>
      </c>
      <c r="J940" s="185"/>
      <c r="K940" s="185"/>
      <c r="L940" s="185" t="s">
        <v>2106</v>
      </c>
      <c r="M940" s="185"/>
      <c r="N940" s="185"/>
      <c r="O940" s="185"/>
      <c r="P940" s="185"/>
      <c r="R940" s="182" t="s">
        <v>2514</v>
      </c>
      <c r="S940" s="182"/>
      <c r="T940" s="182"/>
      <c r="U940" s="158">
        <v>11.66</v>
      </c>
    </row>
    <row r="941" spans="1:21" x14ac:dyDescent="0.25">
      <c r="R941" s="182"/>
      <c r="S941" s="182"/>
      <c r="T941" s="182"/>
    </row>
    <row r="942" spans="1:21" x14ac:dyDescent="0.25">
      <c r="B942" s="184" t="s">
        <v>1966</v>
      </c>
      <c r="C942" s="184"/>
      <c r="D942" s="184"/>
      <c r="E942" s="184"/>
      <c r="F942" s="184"/>
      <c r="G942" s="184"/>
      <c r="H942" s="184"/>
      <c r="I942" s="185" t="s">
        <v>2041</v>
      </c>
      <c r="J942" s="185"/>
      <c r="K942" s="185"/>
      <c r="L942" s="185" t="s">
        <v>2042</v>
      </c>
      <c r="M942" s="185"/>
      <c r="N942" s="185"/>
      <c r="O942" s="185"/>
      <c r="P942" s="185"/>
      <c r="R942" s="185" t="s">
        <v>2580</v>
      </c>
      <c r="S942" s="185"/>
      <c r="T942" s="185"/>
      <c r="U942" s="158">
        <v>40.75</v>
      </c>
    </row>
    <row r="943" spans="1:21" x14ac:dyDescent="0.25">
      <c r="B943" s="184" t="s">
        <v>1966</v>
      </c>
      <c r="C943" s="184"/>
      <c r="D943" s="184"/>
      <c r="E943" s="184"/>
      <c r="F943" s="184"/>
      <c r="G943" s="184"/>
      <c r="H943" s="184"/>
      <c r="I943" s="185" t="s">
        <v>2520</v>
      </c>
      <c r="J943" s="185"/>
      <c r="K943" s="185"/>
      <c r="L943" s="185" t="s">
        <v>2225</v>
      </c>
      <c r="M943" s="185"/>
      <c r="N943" s="185"/>
      <c r="O943" s="185"/>
      <c r="P943" s="185"/>
      <c r="R943" s="182" t="s">
        <v>2581</v>
      </c>
      <c r="S943" s="182"/>
      <c r="T943" s="182"/>
      <c r="U943" s="158">
        <v>18.66</v>
      </c>
    </row>
    <row r="944" spans="1:21" x14ac:dyDescent="0.25">
      <c r="R944" s="182"/>
      <c r="S944" s="182"/>
      <c r="T944" s="182"/>
    </row>
    <row r="945" spans="2:21" x14ac:dyDescent="0.25">
      <c r="B945" s="184" t="s">
        <v>1966</v>
      </c>
      <c r="C945" s="184"/>
      <c r="D945" s="184"/>
      <c r="E945" s="184"/>
      <c r="F945" s="184"/>
      <c r="G945" s="184"/>
      <c r="H945" s="184"/>
      <c r="I945" s="185" t="s">
        <v>2582</v>
      </c>
      <c r="J945" s="185"/>
      <c r="K945" s="185"/>
      <c r="L945" s="185" t="s">
        <v>1947</v>
      </c>
      <c r="M945" s="185"/>
      <c r="N945" s="185"/>
      <c r="O945" s="185"/>
      <c r="P945" s="185"/>
      <c r="R945" s="182" t="s">
        <v>2583</v>
      </c>
      <c r="S945" s="182"/>
      <c r="T945" s="182"/>
      <c r="U945" s="158">
        <v>939.8</v>
      </c>
    </row>
    <row r="946" spans="2:21" x14ac:dyDescent="0.25">
      <c r="R946" s="182"/>
      <c r="S946" s="182"/>
      <c r="T946" s="182"/>
    </row>
    <row r="947" spans="2:21" x14ac:dyDescent="0.25">
      <c r="B947" s="184" t="s">
        <v>1966</v>
      </c>
      <c r="C947" s="184"/>
      <c r="D947" s="184"/>
      <c r="E947" s="184"/>
      <c r="F947" s="184"/>
      <c r="G947" s="184"/>
      <c r="H947" s="184"/>
      <c r="I947" s="185" t="s">
        <v>2584</v>
      </c>
      <c r="J947" s="185"/>
      <c r="K947" s="185"/>
      <c r="L947" s="185" t="s">
        <v>2106</v>
      </c>
      <c r="M947" s="185"/>
      <c r="N947" s="185"/>
      <c r="O947" s="185"/>
      <c r="P947" s="185"/>
      <c r="R947" s="182" t="s">
        <v>2585</v>
      </c>
      <c r="S947" s="182"/>
      <c r="T947" s="182"/>
      <c r="U947" s="158">
        <v>28</v>
      </c>
    </row>
    <row r="948" spans="2:21" x14ac:dyDescent="0.25">
      <c r="R948" s="182"/>
      <c r="S948" s="182"/>
      <c r="T948" s="182"/>
    </row>
    <row r="949" spans="2:21" x14ac:dyDescent="0.25">
      <c r="B949" s="184" t="s">
        <v>1966</v>
      </c>
      <c r="C949" s="184"/>
      <c r="D949" s="184"/>
      <c r="E949" s="184"/>
      <c r="F949" s="184"/>
      <c r="G949" s="184"/>
      <c r="H949" s="184"/>
      <c r="I949" s="185" t="s">
        <v>2584</v>
      </c>
      <c r="J949" s="185"/>
      <c r="K949" s="185"/>
      <c r="L949" s="185" t="s">
        <v>2106</v>
      </c>
      <c r="M949" s="185"/>
      <c r="N949" s="185"/>
      <c r="O949" s="185"/>
      <c r="P949" s="185"/>
      <c r="R949" s="182" t="s">
        <v>2514</v>
      </c>
      <c r="S949" s="182"/>
      <c r="T949" s="182"/>
      <c r="U949" s="158">
        <v>12</v>
      </c>
    </row>
    <row r="950" spans="2:21" x14ac:dyDescent="0.25">
      <c r="R950" s="182"/>
      <c r="S950" s="182"/>
      <c r="T950" s="182"/>
    </row>
    <row r="951" spans="2:21" x14ac:dyDescent="0.25">
      <c r="B951" s="184" t="s">
        <v>1924</v>
      </c>
      <c r="C951" s="184"/>
      <c r="D951" s="184"/>
      <c r="E951" s="184"/>
      <c r="F951" s="184"/>
      <c r="G951" s="184"/>
      <c r="H951" s="184"/>
      <c r="I951" s="185" t="s">
        <v>2523</v>
      </c>
      <c r="J951" s="185"/>
      <c r="K951" s="185"/>
      <c r="L951" s="185" t="s">
        <v>2101</v>
      </c>
      <c r="M951" s="185"/>
      <c r="N951" s="185"/>
      <c r="O951" s="185"/>
      <c r="P951" s="185"/>
      <c r="R951" s="185" t="s">
        <v>2542</v>
      </c>
      <c r="S951" s="185"/>
      <c r="T951" s="185"/>
      <c r="U951" s="158">
        <v>23.28</v>
      </c>
    </row>
    <row r="952" spans="2:21" x14ac:dyDescent="0.25">
      <c r="B952" s="184" t="s">
        <v>1973</v>
      </c>
      <c r="C952" s="184"/>
      <c r="D952" s="184"/>
      <c r="E952" s="184"/>
      <c r="F952" s="184"/>
      <c r="G952" s="184"/>
      <c r="H952" s="184"/>
      <c r="I952" s="185" t="s">
        <v>2182</v>
      </c>
      <c r="J952" s="185"/>
      <c r="K952" s="185"/>
      <c r="L952" s="185" t="s">
        <v>2101</v>
      </c>
      <c r="M952" s="185"/>
      <c r="N952" s="185"/>
      <c r="O952" s="185"/>
      <c r="P952" s="185"/>
      <c r="R952" s="185" t="s">
        <v>2518</v>
      </c>
      <c r="S952" s="185"/>
      <c r="T952" s="185"/>
      <c r="U952" s="158">
        <v>23.39</v>
      </c>
    </row>
    <row r="953" spans="2:21" x14ac:dyDescent="0.25">
      <c r="B953" s="184" t="s">
        <v>1973</v>
      </c>
      <c r="C953" s="184"/>
      <c r="D953" s="184"/>
      <c r="E953" s="184"/>
      <c r="F953" s="184"/>
      <c r="G953" s="184"/>
      <c r="H953" s="184"/>
      <c r="I953" s="185" t="s">
        <v>2154</v>
      </c>
      <c r="J953" s="185"/>
      <c r="K953" s="185"/>
      <c r="L953" s="185" t="s">
        <v>2101</v>
      </c>
      <c r="M953" s="185"/>
      <c r="N953" s="185"/>
      <c r="O953" s="185"/>
      <c r="P953" s="185"/>
      <c r="R953" s="182" t="s">
        <v>2586</v>
      </c>
      <c r="S953" s="182"/>
      <c r="T953" s="182"/>
      <c r="U953" s="158">
        <v>47.88</v>
      </c>
    </row>
    <row r="954" spans="2:21" x14ac:dyDescent="0.25">
      <c r="R954" s="182"/>
      <c r="S954" s="182"/>
      <c r="T954" s="182"/>
    </row>
    <row r="955" spans="2:21" x14ac:dyDescent="0.25">
      <c r="B955" s="184" t="s">
        <v>1973</v>
      </c>
      <c r="C955" s="184"/>
      <c r="D955" s="184"/>
      <c r="E955" s="184"/>
      <c r="F955" s="184"/>
      <c r="G955" s="184"/>
      <c r="H955" s="184"/>
      <c r="I955" s="185" t="s">
        <v>2041</v>
      </c>
      <c r="J955" s="185"/>
      <c r="K955" s="185"/>
      <c r="L955" s="185" t="s">
        <v>2042</v>
      </c>
      <c r="M955" s="185"/>
      <c r="N955" s="185"/>
      <c r="O955" s="185"/>
      <c r="P955" s="185"/>
      <c r="R955" s="182" t="s">
        <v>2587</v>
      </c>
      <c r="S955" s="182"/>
      <c r="T955" s="182"/>
      <c r="U955" s="158">
        <v>40.75</v>
      </c>
    </row>
    <row r="956" spans="2:21" x14ac:dyDescent="0.25">
      <c r="R956" s="182"/>
      <c r="S956" s="182"/>
      <c r="T956" s="182"/>
    </row>
    <row r="957" spans="2:21" x14ac:dyDescent="0.25">
      <c r="B957" s="184" t="s">
        <v>1973</v>
      </c>
      <c r="C957" s="184"/>
      <c r="D957" s="184"/>
      <c r="E957" s="184"/>
      <c r="F957" s="184"/>
      <c r="G957" s="184"/>
      <c r="H957" s="184"/>
      <c r="I957" s="185" t="s">
        <v>2512</v>
      </c>
      <c r="J957" s="185"/>
      <c r="K957" s="185"/>
      <c r="L957" s="185" t="s">
        <v>2106</v>
      </c>
      <c r="M957" s="185"/>
      <c r="N957" s="185"/>
      <c r="O957" s="185"/>
      <c r="P957" s="185"/>
      <c r="R957" s="182" t="s">
        <v>2513</v>
      </c>
      <c r="S957" s="182"/>
      <c r="T957" s="182"/>
      <c r="U957" s="158">
        <v>29.51</v>
      </c>
    </row>
    <row r="958" spans="2:21" x14ac:dyDescent="0.25">
      <c r="R958" s="182"/>
      <c r="S958" s="182"/>
      <c r="T958" s="182"/>
    </row>
    <row r="959" spans="2:21" x14ac:dyDescent="0.25">
      <c r="B959" s="184" t="s">
        <v>1973</v>
      </c>
      <c r="C959" s="184"/>
      <c r="D959" s="184"/>
      <c r="E959" s="184"/>
      <c r="F959" s="184"/>
      <c r="G959" s="184"/>
      <c r="H959" s="184"/>
      <c r="I959" s="185" t="s">
        <v>2512</v>
      </c>
      <c r="J959" s="185"/>
      <c r="K959" s="185"/>
      <c r="L959" s="185" t="s">
        <v>2106</v>
      </c>
      <c r="M959" s="185"/>
      <c r="N959" s="185"/>
      <c r="O959" s="185"/>
      <c r="P959" s="185"/>
      <c r="R959" s="182" t="s">
        <v>2514</v>
      </c>
      <c r="S959" s="182"/>
      <c r="T959" s="182"/>
      <c r="U959" s="158">
        <v>12.65</v>
      </c>
    </row>
    <row r="960" spans="2:21" x14ac:dyDescent="0.25">
      <c r="R960" s="182"/>
      <c r="S960" s="182"/>
      <c r="T960" s="182"/>
    </row>
    <row r="961" spans="1:22" x14ac:dyDescent="0.25">
      <c r="B961" s="184" t="s">
        <v>2070</v>
      </c>
      <c r="C961" s="184"/>
      <c r="D961" s="184"/>
      <c r="E961" s="184"/>
      <c r="F961" s="184"/>
      <c r="G961" s="184"/>
      <c r="H961" s="184"/>
      <c r="I961" s="185" t="s">
        <v>2041</v>
      </c>
      <c r="J961" s="185"/>
      <c r="K961" s="185"/>
      <c r="L961" s="185" t="s">
        <v>2042</v>
      </c>
      <c r="M961" s="185"/>
      <c r="N961" s="185"/>
      <c r="O961" s="185"/>
      <c r="P961" s="185"/>
      <c r="R961" s="182" t="s">
        <v>2588</v>
      </c>
      <c r="S961" s="182"/>
      <c r="T961" s="182"/>
      <c r="U961" s="158">
        <v>40.75</v>
      </c>
    </row>
    <row r="962" spans="1:22" x14ac:dyDescent="0.25">
      <c r="R962" s="182"/>
      <c r="S962" s="182"/>
      <c r="T962" s="182"/>
    </row>
    <row r="963" spans="1:22" x14ac:dyDescent="0.25">
      <c r="B963" s="184" t="s">
        <v>2070</v>
      </c>
      <c r="C963" s="184"/>
      <c r="D963" s="184"/>
      <c r="E963" s="184"/>
      <c r="F963" s="184"/>
      <c r="G963" s="184"/>
      <c r="H963" s="184"/>
      <c r="I963" s="185" t="s">
        <v>2041</v>
      </c>
      <c r="J963" s="185"/>
      <c r="K963" s="185"/>
      <c r="L963" s="185" t="s">
        <v>2042</v>
      </c>
      <c r="M963" s="185"/>
      <c r="N963" s="185"/>
      <c r="O963" s="185"/>
      <c r="P963" s="185"/>
      <c r="R963" s="185" t="s">
        <v>2589</v>
      </c>
      <c r="S963" s="185"/>
      <c r="T963" s="185"/>
      <c r="U963" s="158">
        <v>40.75</v>
      </c>
    </row>
    <row r="964" spans="1:22" ht="6" customHeight="1" x14ac:dyDescent="0.25"/>
    <row r="965" spans="1:22" x14ac:dyDescent="0.25">
      <c r="D965" s="157" t="s">
        <v>2</v>
      </c>
      <c r="F965" s="157" t="s">
        <v>2</v>
      </c>
      <c r="H965" s="157" t="s">
        <v>2</v>
      </c>
      <c r="O965" s="178" t="s">
        <v>2511</v>
      </c>
      <c r="P965" s="178"/>
      <c r="Q965" s="178"/>
      <c r="R965" s="178"/>
      <c r="S965" s="178"/>
      <c r="U965" s="159">
        <v>8506.5300000000007</v>
      </c>
    </row>
    <row r="966" spans="1:22" ht="261" customHeight="1" x14ac:dyDescent="0.25"/>
    <row r="967" spans="1:22" ht="11.25" customHeight="1" x14ac:dyDescent="0.25"/>
    <row r="968" spans="1:22" ht="13.5" customHeight="1" x14ac:dyDescent="0.25">
      <c r="A968" s="182" t="s">
        <v>1985</v>
      </c>
      <c r="B968" s="182"/>
      <c r="C968" s="182"/>
      <c r="D968" s="182"/>
      <c r="E968" s="182"/>
      <c r="F968" s="182"/>
      <c r="G968" s="182"/>
      <c r="H968" s="182"/>
      <c r="I968" s="182"/>
      <c r="J968" s="182"/>
      <c r="K968" s="182"/>
      <c r="L968" s="182"/>
      <c r="M968" s="182"/>
      <c r="P968" s="183" t="s">
        <v>2590</v>
      </c>
      <c r="Q968" s="183"/>
      <c r="R968" s="183"/>
      <c r="S968" s="183"/>
      <c r="T968" s="183"/>
      <c r="U968" s="183"/>
      <c r="V968" s="183"/>
    </row>
    <row r="969" spans="1:22" ht="20.25" customHeight="1" x14ac:dyDescent="0.25">
      <c r="A969" s="187" t="s">
        <v>1987</v>
      </c>
      <c r="B969" s="187"/>
      <c r="C969" s="187"/>
      <c r="D969" s="187"/>
      <c r="E969" s="187"/>
      <c r="F969" s="187"/>
      <c r="G969" s="187"/>
      <c r="H969" s="187"/>
      <c r="I969" s="187"/>
      <c r="J969" s="187"/>
      <c r="K969" s="187"/>
      <c r="L969" s="187"/>
      <c r="M969" s="187"/>
      <c r="N969" s="187"/>
      <c r="O969" s="187"/>
      <c r="P969" s="187"/>
      <c r="Q969" s="187"/>
      <c r="R969" s="187"/>
      <c r="S969" s="187"/>
      <c r="T969" s="187"/>
      <c r="U969" s="187"/>
    </row>
    <row r="970" spans="1:22" ht="7.5" customHeight="1" x14ac:dyDescent="0.25"/>
    <row r="971" spans="1:22" x14ac:dyDescent="0.25">
      <c r="A971" s="186" t="s">
        <v>2591</v>
      </c>
      <c r="B971" s="186"/>
      <c r="C971" s="186"/>
      <c r="D971" s="186"/>
      <c r="E971" s="186"/>
      <c r="F971" s="186"/>
      <c r="G971" s="186"/>
      <c r="H971" s="186"/>
      <c r="I971" s="186"/>
      <c r="J971" s="186"/>
      <c r="K971" s="186"/>
      <c r="L971" s="186"/>
    </row>
    <row r="972" spans="1:22" ht="6" customHeight="1" x14ac:dyDescent="0.25"/>
    <row r="973" spans="1:22" x14ac:dyDescent="0.25">
      <c r="B973" s="184" t="s">
        <v>1933</v>
      </c>
      <c r="C973" s="184"/>
      <c r="D973" s="184"/>
      <c r="E973" s="184"/>
      <c r="F973" s="184"/>
      <c r="G973" s="184"/>
      <c r="H973" s="184"/>
      <c r="I973" s="185" t="s">
        <v>2592</v>
      </c>
      <c r="J973" s="185"/>
      <c r="K973" s="185"/>
      <c r="L973" s="185" t="s">
        <v>1926</v>
      </c>
      <c r="M973" s="185"/>
      <c r="N973" s="185"/>
      <c r="O973" s="185"/>
      <c r="P973" s="185"/>
      <c r="R973" s="185" t="s">
        <v>2593</v>
      </c>
      <c r="S973" s="185"/>
      <c r="T973" s="185"/>
      <c r="U973" s="158">
        <v>244.45</v>
      </c>
    </row>
    <row r="974" spans="1:22" x14ac:dyDescent="0.25">
      <c r="B974" s="184" t="s">
        <v>1933</v>
      </c>
      <c r="C974" s="184"/>
      <c r="D974" s="184"/>
      <c r="E974" s="184"/>
      <c r="F974" s="184"/>
      <c r="G974" s="184"/>
      <c r="H974" s="184"/>
      <c r="I974" s="185" t="s">
        <v>2594</v>
      </c>
      <c r="J974" s="185"/>
      <c r="K974" s="185"/>
      <c r="L974" s="185" t="s">
        <v>1947</v>
      </c>
      <c r="M974" s="185"/>
      <c r="N974" s="185"/>
      <c r="O974" s="185"/>
      <c r="P974" s="185"/>
      <c r="R974" s="182" t="s">
        <v>2595</v>
      </c>
      <c r="S974" s="182"/>
      <c r="T974" s="182"/>
      <c r="U974" s="158">
        <v>200.52</v>
      </c>
    </row>
    <row r="975" spans="1:22" x14ac:dyDescent="0.25">
      <c r="R975" s="182"/>
      <c r="S975" s="182"/>
      <c r="T975" s="182"/>
    </row>
    <row r="976" spans="1:22" x14ac:dyDescent="0.25">
      <c r="B976" s="184" t="s">
        <v>1933</v>
      </c>
      <c r="C976" s="184"/>
      <c r="D976" s="184"/>
      <c r="E976" s="184"/>
      <c r="F976" s="184"/>
      <c r="G976" s="184"/>
      <c r="H976" s="184"/>
      <c r="I976" s="185" t="s">
        <v>2594</v>
      </c>
      <c r="J976" s="185"/>
      <c r="K976" s="185"/>
      <c r="L976" s="185" t="s">
        <v>1947</v>
      </c>
      <c r="M976" s="185"/>
      <c r="N976" s="185"/>
      <c r="O976" s="185"/>
      <c r="P976" s="185"/>
      <c r="R976" s="182" t="s">
        <v>2595</v>
      </c>
      <c r="S976" s="182"/>
      <c r="T976" s="182"/>
      <c r="U976" s="158">
        <v>200.52</v>
      </c>
    </row>
    <row r="977" spans="2:21" x14ac:dyDescent="0.25">
      <c r="R977" s="182"/>
      <c r="S977" s="182"/>
      <c r="T977" s="182"/>
    </row>
    <row r="978" spans="2:21" x14ac:dyDescent="0.25">
      <c r="B978" s="184" t="s">
        <v>2040</v>
      </c>
      <c r="C978" s="184"/>
      <c r="D978" s="184"/>
      <c r="E978" s="184"/>
      <c r="F978" s="184"/>
      <c r="G978" s="184"/>
      <c r="H978" s="184"/>
      <c r="I978" s="185" t="s">
        <v>2444</v>
      </c>
      <c r="J978" s="185"/>
      <c r="K978" s="185"/>
      <c r="L978" s="185" t="s">
        <v>1947</v>
      </c>
      <c r="M978" s="185"/>
      <c r="N978" s="185"/>
      <c r="O978" s="185"/>
      <c r="P978" s="185"/>
      <c r="R978" s="185" t="s">
        <v>2596</v>
      </c>
      <c r="S978" s="185"/>
      <c r="T978" s="185"/>
      <c r="U978" s="158">
        <v>10</v>
      </c>
    </row>
    <row r="979" spans="2:21" x14ac:dyDescent="0.25">
      <c r="B979" s="184" t="s">
        <v>2047</v>
      </c>
      <c r="C979" s="184"/>
      <c r="D979" s="184"/>
      <c r="E979" s="184"/>
      <c r="F979" s="184"/>
      <c r="G979" s="184"/>
      <c r="H979" s="184"/>
      <c r="I979" s="182" t="s">
        <v>2336</v>
      </c>
      <c r="J979" s="182"/>
      <c r="K979" s="182"/>
      <c r="L979" s="185" t="s">
        <v>2597</v>
      </c>
      <c r="M979" s="185"/>
      <c r="N979" s="185"/>
      <c r="O979" s="185"/>
      <c r="P979" s="185"/>
      <c r="R979" s="185" t="s">
        <v>2596</v>
      </c>
      <c r="S979" s="185"/>
      <c r="T979" s="185"/>
      <c r="U979" s="158">
        <v>70</v>
      </c>
    </row>
    <row r="980" spans="2:21" x14ac:dyDescent="0.25">
      <c r="I980" s="182"/>
      <c r="J980" s="182"/>
      <c r="K980" s="182"/>
    </row>
    <row r="981" spans="2:21" x14ac:dyDescent="0.25">
      <c r="B981" s="184" t="s">
        <v>1936</v>
      </c>
      <c r="C981" s="184"/>
      <c r="D981" s="184"/>
      <c r="E981" s="184"/>
      <c r="F981" s="184"/>
      <c r="G981" s="184"/>
      <c r="H981" s="184"/>
      <c r="I981" s="185" t="s">
        <v>2598</v>
      </c>
      <c r="J981" s="185"/>
      <c r="K981" s="185"/>
      <c r="L981" s="185" t="s">
        <v>1926</v>
      </c>
      <c r="M981" s="185"/>
      <c r="N981" s="185"/>
      <c r="O981" s="185"/>
      <c r="P981" s="185"/>
      <c r="R981" s="185" t="s">
        <v>2593</v>
      </c>
      <c r="S981" s="185"/>
      <c r="T981" s="185"/>
      <c r="U981" s="158">
        <v>269.88</v>
      </c>
    </row>
    <row r="982" spans="2:21" x14ac:dyDescent="0.25">
      <c r="B982" s="184" t="s">
        <v>1916</v>
      </c>
      <c r="C982" s="184"/>
      <c r="D982" s="184"/>
      <c r="E982" s="184"/>
      <c r="F982" s="184"/>
      <c r="G982" s="184"/>
      <c r="H982" s="184"/>
      <c r="I982" s="185" t="s">
        <v>1967</v>
      </c>
      <c r="J982" s="185"/>
      <c r="K982" s="185"/>
      <c r="L982" s="185" t="s">
        <v>1938</v>
      </c>
      <c r="M982" s="185"/>
      <c r="N982" s="185"/>
      <c r="O982" s="185"/>
      <c r="P982" s="185"/>
      <c r="R982" s="185" t="s">
        <v>2599</v>
      </c>
      <c r="S982" s="185"/>
      <c r="T982" s="185"/>
      <c r="U982" s="158">
        <v>9.84</v>
      </c>
    </row>
    <row r="983" spans="2:21" x14ac:dyDescent="0.25">
      <c r="B983" s="184" t="s">
        <v>1916</v>
      </c>
      <c r="C983" s="184"/>
      <c r="D983" s="184"/>
      <c r="E983" s="184"/>
      <c r="F983" s="184"/>
      <c r="G983" s="184"/>
      <c r="H983" s="184"/>
      <c r="I983" s="185" t="s">
        <v>2600</v>
      </c>
      <c r="J983" s="185"/>
      <c r="K983" s="185"/>
      <c r="L983" s="185" t="s">
        <v>1947</v>
      </c>
      <c r="M983" s="185"/>
      <c r="N983" s="185"/>
      <c r="O983" s="185"/>
      <c r="P983" s="185"/>
      <c r="R983" s="182" t="s">
        <v>2601</v>
      </c>
      <c r="S983" s="182"/>
      <c r="T983" s="182"/>
      <c r="U983" s="158">
        <v>504</v>
      </c>
    </row>
    <row r="984" spans="2:21" x14ac:dyDescent="0.25">
      <c r="R984" s="182"/>
      <c r="S984" s="182"/>
      <c r="T984" s="182"/>
    </row>
    <row r="985" spans="2:21" x14ac:dyDescent="0.25">
      <c r="B985" s="184" t="s">
        <v>1916</v>
      </c>
      <c r="C985" s="184"/>
      <c r="D985" s="184"/>
      <c r="E985" s="184"/>
      <c r="F985" s="184"/>
      <c r="G985" s="184"/>
      <c r="H985" s="184"/>
      <c r="I985" s="185" t="s">
        <v>2078</v>
      </c>
      <c r="J985" s="185"/>
      <c r="K985" s="185"/>
      <c r="L985" s="185" t="s">
        <v>1938</v>
      </c>
      <c r="M985" s="185"/>
      <c r="N985" s="185"/>
      <c r="O985" s="185"/>
      <c r="P985" s="185"/>
      <c r="R985" s="185" t="s">
        <v>2602</v>
      </c>
      <c r="S985" s="185"/>
      <c r="T985" s="185"/>
      <c r="U985" s="158">
        <v>167.62</v>
      </c>
    </row>
    <row r="986" spans="2:21" x14ac:dyDescent="0.25">
      <c r="B986" s="184" t="s">
        <v>1980</v>
      </c>
      <c r="C986" s="184"/>
      <c r="D986" s="184"/>
      <c r="E986" s="184"/>
      <c r="F986" s="184"/>
      <c r="G986" s="184"/>
      <c r="H986" s="184"/>
      <c r="I986" s="185" t="s">
        <v>2603</v>
      </c>
      <c r="J986" s="185"/>
      <c r="K986" s="185"/>
      <c r="L986" s="185" t="s">
        <v>1931</v>
      </c>
      <c r="M986" s="185"/>
      <c r="N986" s="185"/>
      <c r="O986" s="185"/>
      <c r="P986" s="185"/>
      <c r="R986" s="182" t="s">
        <v>2604</v>
      </c>
      <c r="S986" s="182"/>
      <c r="T986" s="182"/>
      <c r="U986" s="158">
        <v>425</v>
      </c>
    </row>
    <row r="987" spans="2:21" x14ac:dyDescent="0.25">
      <c r="R987" s="182"/>
      <c r="S987" s="182"/>
      <c r="T987" s="182"/>
    </row>
    <row r="988" spans="2:21" x14ac:dyDescent="0.25">
      <c r="B988" s="184" t="s">
        <v>1940</v>
      </c>
      <c r="C988" s="184"/>
      <c r="D988" s="184"/>
      <c r="E988" s="184"/>
      <c r="F988" s="184"/>
      <c r="G988" s="184"/>
      <c r="H988" s="184"/>
      <c r="I988" s="185" t="s">
        <v>2594</v>
      </c>
      <c r="J988" s="185"/>
      <c r="K988" s="185"/>
      <c r="L988" s="185" t="s">
        <v>1926</v>
      </c>
      <c r="M988" s="185"/>
      <c r="N988" s="185"/>
      <c r="O988" s="185"/>
      <c r="P988" s="185"/>
      <c r="R988" s="182" t="s">
        <v>2605</v>
      </c>
      <c r="S988" s="182"/>
      <c r="T988" s="182"/>
      <c r="U988" s="158">
        <v>254.84</v>
      </c>
    </row>
    <row r="989" spans="2:21" x14ac:dyDescent="0.25">
      <c r="R989" s="182"/>
      <c r="S989" s="182"/>
      <c r="T989" s="182"/>
    </row>
    <row r="990" spans="2:21" x14ac:dyDescent="0.25">
      <c r="B990" s="184" t="s">
        <v>1940</v>
      </c>
      <c r="C990" s="184"/>
      <c r="D990" s="184"/>
      <c r="E990" s="184"/>
      <c r="F990" s="184"/>
      <c r="G990" s="184"/>
      <c r="H990" s="184"/>
      <c r="I990" s="185" t="s">
        <v>1941</v>
      </c>
      <c r="J990" s="185"/>
      <c r="K990" s="185"/>
      <c r="L990" s="185" t="s">
        <v>1938</v>
      </c>
      <c r="M990" s="185"/>
      <c r="N990" s="185"/>
      <c r="O990" s="185"/>
      <c r="P990" s="185"/>
      <c r="R990" s="185" t="s">
        <v>2602</v>
      </c>
      <c r="S990" s="185"/>
      <c r="T990" s="185"/>
      <c r="U990" s="158">
        <v>499.95</v>
      </c>
    </row>
    <row r="991" spans="2:21" x14ac:dyDescent="0.25">
      <c r="B991" s="184" t="s">
        <v>1940</v>
      </c>
      <c r="C991" s="184"/>
      <c r="D991" s="184"/>
      <c r="E991" s="184"/>
      <c r="F991" s="184"/>
      <c r="G991" s="184"/>
      <c r="H991" s="184"/>
      <c r="I991" s="185" t="s">
        <v>2606</v>
      </c>
      <c r="J991" s="185"/>
      <c r="K991" s="185"/>
      <c r="L991" s="185" t="s">
        <v>2597</v>
      </c>
      <c r="M991" s="185"/>
      <c r="N991" s="185"/>
      <c r="O991" s="185"/>
      <c r="P991" s="185"/>
      <c r="R991" s="185" t="s">
        <v>2607</v>
      </c>
      <c r="S991" s="185"/>
      <c r="T991" s="185"/>
      <c r="U991" s="158">
        <v>970.7</v>
      </c>
    </row>
    <row r="992" spans="2:21" x14ac:dyDescent="0.25">
      <c r="B992" s="184" t="s">
        <v>1943</v>
      </c>
      <c r="C992" s="184"/>
      <c r="D992" s="184"/>
      <c r="E992" s="184"/>
      <c r="F992" s="184"/>
      <c r="G992" s="184"/>
      <c r="H992" s="184"/>
      <c r="I992" s="185" t="s">
        <v>2608</v>
      </c>
      <c r="J992" s="185"/>
      <c r="K992" s="185"/>
      <c r="L992" s="185" t="s">
        <v>1938</v>
      </c>
      <c r="M992" s="185"/>
      <c r="N992" s="185"/>
      <c r="O992" s="185"/>
      <c r="P992" s="185"/>
      <c r="R992" s="185" t="s">
        <v>2609</v>
      </c>
      <c r="S992" s="185"/>
      <c r="T992" s="185"/>
      <c r="U992" s="158">
        <v>156.44999999999999</v>
      </c>
    </row>
    <row r="993" spans="1:21" x14ac:dyDescent="0.25">
      <c r="B993" s="184" t="s">
        <v>2191</v>
      </c>
      <c r="C993" s="184"/>
      <c r="D993" s="184"/>
      <c r="E993" s="184"/>
      <c r="F993" s="184"/>
      <c r="G993" s="184"/>
      <c r="H993" s="184"/>
      <c r="I993" s="185" t="s">
        <v>1941</v>
      </c>
      <c r="J993" s="185"/>
      <c r="K993" s="185"/>
      <c r="L993" s="185" t="s">
        <v>1938</v>
      </c>
      <c r="M993" s="185"/>
      <c r="N993" s="185"/>
      <c r="O993" s="185"/>
      <c r="P993" s="185"/>
      <c r="R993" s="182" t="s">
        <v>2610</v>
      </c>
      <c r="S993" s="182"/>
      <c r="T993" s="182"/>
      <c r="U993" s="158">
        <v>159.34</v>
      </c>
    </row>
    <row r="994" spans="1:21" x14ac:dyDescent="0.25">
      <c r="R994" s="182"/>
      <c r="S994" s="182"/>
      <c r="T994" s="182"/>
    </row>
    <row r="995" spans="1:21" x14ac:dyDescent="0.25">
      <c r="B995" s="184" t="s">
        <v>2191</v>
      </c>
      <c r="C995" s="184"/>
      <c r="D995" s="184"/>
      <c r="E995" s="184"/>
      <c r="F995" s="184"/>
      <c r="G995" s="184"/>
      <c r="H995" s="184"/>
      <c r="I995" s="185" t="s">
        <v>1941</v>
      </c>
      <c r="J995" s="185"/>
      <c r="K995" s="185"/>
      <c r="L995" s="185" t="s">
        <v>1938</v>
      </c>
      <c r="M995" s="185"/>
      <c r="N995" s="185"/>
      <c r="O995" s="185"/>
      <c r="P995" s="185"/>
      <c r="R995" s="182" t="s">
        <v>2610</v>
      </c>
      <c r="S995" s="182"/>
      <c r="T995" s="182"/>
      <c r="U995" s="158">
        <v>159.33000000000001</v>
      </c>
    </row>
    <row r="996" spans="1:21" x14ac:dyDescent="0.25">
      <c r="R996" s="182"/>
      <c r="S996" s="182"/>
      <c r="T996" s="182"/>
    </row>
    <row r="997" spans="1:21" x14ac:dyDescent="0.25">
      <c r="B997" s="184" t="s">
        <v>2191</v>
      </c>
      <c r="C997" s="184"/>
      <c r="D997" s="184"/>
      <c r="E997" s="184"/>
      <c r="F997" s="184"/>
      <c r="G997" s="184"/>
      <c r="H997" s="184"/>
      <c r="I997" s="185" t="s">
        <v>2611</v>
      </c>
      <c r="J997" s="185"/>
      <c r="K997" s="185"/>
      <c r="L997" s="185" t="s">
        <v>2056</v>
      </c>
      <c r="M997" s="185"/>
      <c r="N997" s="185"/>
      <c r="O997" s="185"/>
      <c r="P997" s="185"/>
      <c r="R997" s="185" t="s">
        <v>2612</v>
      </c>
      <c r="S997" s="185"/>
      <c r="T997" s="185"/>
      <c r="U997" s="158">
        <v>250</v>
      </c>
    </row>
    <row r="998" spans="1:21" x14ac:dyDescent="0.25">
      <c r="B998" s="184" t="s">
        <v>2191</v>
      </c>
      <c r="C998" s="184"/>
      <c r="D998" s="184"/>
      <c r="E998" s="184"/>
      <c r="F998" s="184"/>
      <c r="G998" s="184"/>
      <c r="H998" s="184"/>
      <c r="I998" s="185" t="s">
        <v>2613</v>
      </c>
      <c r="J998" s="185"/>
      <c r="K998" s="185"/>
      <c r="L998" s="185" t="s">
        <v>2056</v>
      </c>
      <c r="M998" s="185"/>
      <c r="N998" s="185"/>
      <c r="O998" s="185"/>
      <c r="P998" s="185"/>
      <c r="R998" s="182" t="s">
        <v>2614</v>
      </c>
      <c r="S998" s="182"/>
      <c r="T998" s="182"/>
      <c r="U998" s="158">
        <v>748</v>
      </c>
    </row>
    <row r="999" spans="1:21" x14ac:dyDescent="0.25">
      <c r="R999" s="182"/>
      <c r="S999" s="182"/>
      <c r="T999" s="182"/>
    </row>
    <row r="1000" spans="1:21" x14ac:dyDescent="0.25">
      <c r="B1000" s="184" t="s">
        <v>1951</v>
      </c>
      <c r="C1000" s="184"/>
      <c r="D1000" s="184"/>
      <c r="E1000" s="184"/>
      <c r="F1000" s="184"/>
      <c r="G1000" s="184"/>
      <c r="H1000" s="184"/>
      <c r="I1000" s="185" t="s">
        <v>2613</v>
      </c>
      <c r="J1000" s="185"/>
      <c r="K1000" s="185"/>
      <c r="L1000" s="185" t="s">
        <v>2056</v>
      </c>
      <c r="M1000" s="185"/>
      <c r="N1000" s="185"/>
      <c r="O1000" s="185"/>
      <c r="P1000" s="185"/>
      <c r="R1000" s="185" t="s">
        <v>2615</v>
      </c>
      <c r="S1000" s="185"/>
      <c r="T1000" s="185"/>
      <c r="U1000" s="158">
        <v>-199</v>
      </c>
    </row>
    <row r="1001" spans="1:21" x14ac:dyDescent="0.25">
      <c r="B1001" s="184" t="s">
        <v>2023</v>
      </c>
      <c r="C1001" s="184"/>
      <c r="D1001" s="184"/>
      <c r="E1001" s="184"/>
      <c r="F1001" s="184"/>
      <c r="G1001" s="184"/>
      <c r="H1001" s="184"/>
      <c r="I1001" s="185" t="s">
        <v>2616</v>
      </c>
      <c r="J1001" s="185"/>
      <c r="K1001" s="185"/>
      <c r="L1001" s="185" t="s">
        <v>1926</v>
      </c>
      <c r="M1001" s="185"/>
      <c r="N1001" s="185"/>
      <c r="O1001" s="185"/>
      <c r="P1001" s="185"/>
      <c r="R1001" s="182" t="s">
        <v>2617</v>
      </c>
      <c r="S1001" s="182"/>
      <c r="T1001" s="182"/>
      <c r="U1001" s="158">
        <v>356.02</v>
      </c>
    </row>
    <row r="1002" spans="1:21" x14ac:dyDescent="0.25">
      <c r="R1002" s="182"/>
      <c r="S1002" s="182"/>
      <c r="T1002" s="182"/>
    </row>
    <row r="1003" spans="1:21" ht="6" customHeight="1" x14ac:dyDescent="0.25"/>
    <row r="1004" spans="1:21" x14ac:dyDescent="0.25">
      <c r="D1004" s="157" t="s">
        <v>2</v>
      </c>
      <c r="F1004" s="157" t="s">
        <v>2</v>
      </c>
      <c r="H1004" s="157" t="s">
        <v>2</v>
      </c>
      <c r="O1004" s="178" t="s">
        <v>2591</v>
      </c>
      <c r="P1004" s="178"/>
      <c r="Q1004" s="178"/>
      <c r="R1004" s="178"/>
      <c r="S1004" s="178"/>
      <c r="U1004" s="159">
        <v>5457.46</v>
      </c>
    </row>
    <row r="1005" spans="1:21" x14ac:dyDescent="0.25">
      <c r="A1005" s="186" t="s">
        <v>2618</v>
      </c>
      <c r="B1005" s="186"/>
      <c r="C1005" s="186"/>
      <c r="D1005" s="186"/>
      <c r="E1005" s="186"/>
      <c r="F1005" s="186"/>
      <c r="G1005" s="186"/>
      <c r="H1005" s="186"/>
      <c r="I1005" s="186"/>
      <c r="J1005" s="186"/>
      <c r="K1005" s="186"/>
      <c r="L1005" s="186"/>
    </row>
    <row r="1006" spans="1:21" ht="6" customHeight="1" x14ac:dyDescent="0.25"/>
    <row r="1007" spans="1:21" x14ac:dyDescent="0.25">
      <c r="B1007" s="184" t="s">
        <v>1933</v>
      </c>
      <c r="C1007" s="184"/>
      <c r="D1007" s="184"/>
      <c r="E1007" s="184"/>
      <c r="F1007" s="184"/>
      <c r="G1007" s="184"/>
      <c r="H1007" s="184"/>
      <c r="I1007" s="185" t="s">
        <v>2619</v>
      </c>
      <c r="J1007" s="185"/>
      <c r="K1007" s="185"/>
      <c r="L1007" s="185" t="s">
        <v>1938</v>
      </c>
      <c r="M1007" s="185"/>
      <c r="N1007" s="185"/>
      <c r="O1007" s="185"/>
      <c r="P1007" s="185"/>
      <c r="R1007" s="182" t="s">
        <v>2620</v>
      </c>
      <c r="S1007" s="182"/>
      <c r="T1007" s="182"/>
      <c r="U1007" s="158">
        <v>17.97</v>
      </c>
    </row>
    <row r="1008" spans="1:21" x14ac:dyDescent="0.25">
      <c r="R1008" s="182"/>
      <c r="S1008" s="182"/>
      <c r="T1008" s="182"/>
    </row>
    <row r="1009" spans="2:21" x14ac:dyDescent="0.25">
      <c r="B1009" s="184" t="s">
        <v>2040</v>
      </c>
      <c r="C1009" s="184"/>
      <c r="D1009" s="184"/>
      <c r="E1009" s="184"/>
      <c r="F1009" s="184"/>
      <c r="G1009" s="184"/>
      <c r="H1009" s="184"/>
      <c r="I1009" s="185" t="s">
        <v>2499</v>
      </c>
      <c r="J1009" s="185"/>
      <c r="K1009" s="185"/>
      <c r="L1009" s="185" t="s">
        <v>1926</v>
      </c>
      <c r="M1009" s="185"/>
      <c r="N1009" s="185"/>
      <c r="O1009" s="185"/>
      <c r="P1009" s="185"/>
      <c r="R1009" s="182" t="s">
        <v>2621</v>
      </c>
      <c r="S1009" s="182"/>
      <c r="T1009" s="182"/>
      <c r="U1009" s="158">
        <v>122.17</v>
      </c>
    </row>
    <row r="1010" spans="2:21" x14ac:dyDescent="0.25">
      <c r="R1010" s="182"/>
      <c r="S1010" s="182"/>
      <c r="T1010" s="182"/>
    </row>
    <row r="1011" spans="2:21" x14ac:dyDescent="0.25">
      <c r="B1011" s="184" t="s">
        <v>2047</v>
      </c>
      <c r="C1011" s="184"/>
      <c r="D1011" s="184"/>
      <c r="E1011" s="184"/>
      <c r="F1011" s="184"/>
      <c r="G1011" s="184"/>
      <c r="H1011" s="184"/>
      <c r="I1011" s="185" t="s">
        <v>2622</v>
      </c>
      <c r="J1011" s="185"/>
      <c r="K1011" s="185"/>
      <c r="L1011" s="185" t="s">
        <v>2275</v>
      </c>
      <c r="M1011" s="185"/>
      <c r="N1011" s="185"/>
      <c r="O1011" s="185"/>
      <c r="P1011" s="185"/>
      <c r="R1011" s="182" t="s">
        <v>2623</v>
      </c>
      <c r="S1011" s="182"/>
      <c r="T1011" s="182"/>
      <c r="U1011" s="158">
        <v>350</v>
      </c>
    </row>
    <row r="1012" spans="2:21" x14ac:dyDescent="0.25">
      <c r="R1012" s="182"/>
      <c r="S1012" s="182"/>
      <c r="T1012" s="182"/>
    </row>
    <row r="1013" spans="2:21" x14ac:dyDescent="0.25">
      <c r="B1013" s="184" t="s">
        <v>2191</v>
      </c>
      <c r="C1013" s="184"/>
      <c r="D1013" s="184"/>
      <c r="E1013" s="184"/>
      <c r="F1013" s="184"/>
      <c r="G1013" s="184"/>
      <c r="H1013" s="184"/>
      <c r="I1013" s="185" t="s">
        <v>2624</v>
      </c>
      <c r="J1013" s="185"/>
      <c r="K1013" s="185"/>
      <c r="L1013" s="185" t="s">
        <v>1918</v>
      </c>
      <c r="M1013" s="185"/>
      <c r="N1013" s="185"/>
      <c r="O1013" s="185"/>
      <c r="P1013" s="185"/>
      <c r="R1013" s="182" t="s">
        <v>2625</v>
      </c>
      <c r="S1013" s="182"/>
      <c r="T1013" s="182"/>
      <c r="U1013" s="158">
        <v>88.68</v>
      </c>
    </row>
    <row r="1014" spans="2:21" x14ac:dyDescent="0.25">
      <c r="R1014" s="182"/>
      <c r="S1014" s="182"/>
      <c r="T1014" s="182"/>
    </row>
    <row r="1015" spans="2:21" x14ac:dyDescent="0.25">
      <c r="B1015" s="184" t="s">
        <v>1951</v>
      </c>
      <c r="C1015" s="184"/>
      <c r="D1015" s="184"/>
      <c r="E1015" s="184"/>
      <c r="F1015" s="184"/>
      <c r="G1015" s="184"/>
      <c r="H1015" s="184"/>
      <c r="I1015" s="185" t="s">
        <v>2624</v>
      </c>
      <c r="J1015" s="185"/>
      <c r="K1015" s="185"/>
      <c r="L1015" s="185" t="s">
        <v>1918</v>
      </c>
      <c r="M1015" s="185"/>
      <c r="N1015" s="185"/>
      <c r="O1015" s="185"/>
      <c r="P1015" s="185"/>
      <c r="R1015" s="182" t="s">
        <v>2626</v>
      </c>
      <c r="S1015" s="182"/>
      <c r="T1015" s="182"/>
      <c r="U1015" s="158">
        <v>25.26</v>
      </c>
    </row>
    <row r="1016" spans="2:21" x14ac:dyDescent="0.25">
      <c r="R1016" s="182"/>
      <c r="S1016" s="182"/>
      <c r="T1016" s="182"/>
    </row>
    <row r="1017" spans="2:21" x14ac:dyDescent="0.25">
      <c r="B1017" s="184" t="s">
        <v>1951</v>
      </c>
      <c r="C1017" s="184"/>
      <c r="D1017" s="184"/>
      <c r="E1017" s="184"/>
      <c r="F1017" s="184"/>
      <c r="G1017" s="184"/>
      <c r="H1017" s="184"/>
      <c r="I1017" s="185" t="s">
        <v>2627</v>
      </c>
      <c r="J1017" s="185"/>
      <c r="K1017" s="185"/>
      <c r="L1017" s="185" t="s">
        <v>1926</v>
      </c>
      <c r="M1017" s="185"/>
      <c r="N1017" s="185"/>
      <c r="O1017" s="185"/>
      <c r="P1017" s="185"/>
      <c r="R1017" s="182" t="s">
        <v>2628</v>
      </c>
      <c r="S1017" s="182"/>
      <c r="T1017" s="182"/>
      <c r="U1017" s="158">
        <v>25</v>
      </c>
    </row>
    <row r="1018" spans="2:21" x14ac:dyDescent="0.25">
      <c r="R1018" s="182"/>
      <c r="S1018" s="182"/>
      <c r="T1018" s="182"/>
    </row>
    <row r="1019" spans="2:21" x14ac:dyDescent="0.25">
      <c r="B1019" s="184" t="s">
        <v>1966</v>
      </c>
      <c r="C1019" s="184"/>
      <c r="D1019" s="184"/>
      <c r="E1019" s="184"/>
      <c r="F1019" s="184"/>
      <c r="G1019" s="184"/>
      <c r="H1019" s="184"/>
      <c r="I1019" s="185" t="s">
        <v>1970</v>
      </c>
      <c r="J1019" s="185"/>
      <c r="K1019" s="185"/>
      <c r="L1019" s="185" t="s">
        <v>1926</v>
      </c>
      <c r="M1019" s="185"/>
      <c r="N1019" s="185"/>
      <c r="O1019" s="185"/>
      <c r="P1019" s="185"/>
      <c r="R1019" s="182" t="s">
        <v>2629</v>
      </c>
      <c r="S1019" s="182"/>
      <c r="T1019" s="182"/>
      <c r="U1019" s="158">
        <v>192</v>
      </c>
    </row>
    <row r="1020" spans="2:21" x14ac:dyDescent="0.25">
      <c r="R1020" s="182"/>
      <c r="S1020" s="182"/>
      <c r="T1020" s="182"/>
    </row>
    <row r="1021" spans="2:21" x14ac:dyDescent="0.25">
      <c r="B1021" s="184" t="s">
        <v>1966</v>
      </c>
      <c r="C1021" s="184"/>
      <c r="D1021" s="184"/>
      <c r="E1021" s="184"/>
      <c r="F1021" s="184"/>
      <c r="G1021" s="184"/>
      <c r="H1021" s="184"/>
      <c r="I1021" s="185" t="s">
        <v>1970</v>
      </c>
      <c r="J1021" s="185"/>
      <c r="K1021" s="185"/>
      <c r="L1021" s="185" t="s">
        <v>1926</v>
      </c>
      <c r="M1021" s="185"/>
      <c r="N1021" s="185"/>
      <c r="O1021" s="185"/>
      <c r="P1021" s="185"/>
      <c r="R1021" s="182" t="s">
        <v>2630</v>
      </c>
      <c r="S1021" s="182"/>
      <c r="T1021" s="182"/>
      <c r="U1021" s="158">
        <v>362.2</v>
      </c>
    </row>
    <row r="1022" spans="2:21" x14ac:dyDescent="0.25">
      <c r="R1022" s="182"/>
      <c r="S1022" s="182"/>
      <c r="T1022" s="182"/>
    </row>
    <row r="1023" spans="2:21" ht="6" customHeight="1" x14ac:dyDescent="0.25"/>
    <row r="1024" spans="2:21" x14ac:dyDescent="0.25">
      <c r="D1024" s="157" t="s">
        <v>2</v>
      </c>
      <c r="F1024" s="157" t="s">
        <v>2</v>
      </c>
      <c r="H1024" s="157" t="s">
        <v>2</v>
      </c>
      <c r="O1024" s="178" t="s">
        <v>2618</v>
      </c>
      <c r="P1024" s="178"/>
      <c r="Q1024" s="178"/>
      <c r="R1024" s="178"/>
      <c r="S1024" s="178"/>
      <c r="U1024" s="159">
        <v>1183.28</v>
      </c>
    </row>
    <row r="1025" spans="1:22" ht="78" customHeight="1" x14ac:dyDescent="0.25"/>
    <row r="1026" spans="1:22" ht="11.25" customHeight="1" x14ac:dyDescent="0.25"/>
    <row r="1027" spans="1:22" ht="13.5" customHeight="1" x14ac:dyDescent="0.25">
      <c r="A1027" s="182" t="s">
        <v>1985</v>
      </c>
      <c r="B1027" s="182"/>
      <c r="C1027" s="182"/>
      <c r="D1027" s="182"/>
      <c r="E1027" s="182"/>
      <c r="F1027" s="182"/>
      <c r="G1027" s="182"/>
      <c r="H1027" s="182"/>
      <c r="I1027" s="182"/>
      <c r="J1027" s="182"/>
      <c r="K1027" s="182"/>
      <c r="L1027" s="182"/>
      <c r="M1027" s="182"/>
      <c r="P1027" s="183" t="s">
        <v>2631</v>
      </c>
      <c r="Q1027" s="183"/>
      <c r="R1027" s="183"/>
      <c r="S1027" s="183"/>
      <c r="T1027" s="183"/>
      <c r="U1027" s="183"/>
      <c r="V1027" s="183"/>
    </row>
    <row r="1028" spans="1:22" ht="20.25" customHeight="1" x14ac:dyDescent="0.25">
      <c r="A1028" s="187" t="s">
        <v>1987</v>
      </c>
      <c r="B1028" s="187"/>
      <c r="C1028" s="187"/>
      <c r="D1028" s="187"/>
      <c r="E1028" s="187"/>
      <c r="F1028" s="187"/>
      <c r="G1028" s="187"/>
      <c r="H1028" s="187"/>
      <c r="I1028" s="187"/>
      <c r="J1028" s="187"/>
      <c r="K1028" s="187"/>
      <c r="L1028" s="187"/>
      <c r="M1028" s="187"/>
      <c r="N1028" s="187"/>
      <c r="O1028" s="187"/>
      <c r="P1028" s="187"/>
      <c r="Q1028" s="187"/>
      <c r="R1028" s="187"/>
      <c r="S1028" s="187"/>
      <c r="T1028" s="187"/>
      <c r="U1028" s="187"/>
    </row>
    <row r="1029" spans="1:22" ht="7.5" customHeight="1" x14ac:dyDescent="0.25"/>
    <row r="1030" spans="1:22" x14ac:dyDescent="0.25">
      <c r="A1030" s="186" t="s">
        <v>2632</v>
      </c>
      <c r="B1030" s="186"/>
      <c r="C1030" s="186"/>
      <c r="D1030" s="186"/>
      <c r="E1030" s="186"/>
      <c r="F1030" s="186"/>
      <c r="G1030" s="186"/>
      <c r="H1030" s="186"/>
      <c r="I1030" s="186"/>
      <c r="J1030" s="186"/>
      <c r="K1030" s="186"/>
      <c r="L1030" s="186"/>
    </row>
    <row r="1031" spans="1:22" ht="6" customHeight="1" x14ac:dyDescent="0.25"/>
    <row r="1032" spans="1:22" x14ac:dyDescent="0.25">
      <c r="B1032" s="184" t="s">
        <v>2333</v>
      </c>
      <c r="C1032" s="184"/>
      <c r="D1032" s="184"/>
      <c r="E1032" s="184"/>
      <c r="F1032" s="184"/>
      <c r="G1032" s="184"/>
      <c r="H1032" s="184"/>
      <c r="I1032" s="185" t="s">
        <v>2330</v>
      </c>
      <c r="J1032" s="185"/>
      <c r="K1032" s="185"/>
      <c r="L1032" s="185" t="s">
        <v>1957</v>
      </c>
      <c r="M1032" s="185"/>
      <c r="N1032" s="185"/>
      <c r="O1032" s="185"/>
      <c r="P1032" s="185"/>
      <c r="R1032" s="182" t="s">
        <v>2633</v>
      </c>
      <c r="S1032" s="182"/>
      <c r="T1032" s="182"/>
      <c r="U1032" s="158">
        <v>16</v>
      </c>
    </row>
    <row r="1033" spans="1:22" x14ac:dyDescent="0.25">
      <c r="R1033" s="182"/>
      <c r="S1033" s="182"/>
      <c r="T1033" s="182"/>
    </row>
    <row r="1034" spans="1:22" x14ac:dyDescent="0.25">
      <c r="B1034" s="184" t="s">
        <v>1973</v>
      </c>
      <c r="C1034" s="184"/>
      <c r="D1034" s="184"/>
      <c r="E1034" s="184"/>
      <c r="F1034" s="184"/>
      <c r="G1034" s="184"/>
      <c r="H1034" s="184"/>
      <c r="I1034" s="185" t="s">
        <v>2634</v>
      </c>
      <c r="J1034" s="185"/>
      <c r="K1034" s="185"/>
      <c r="L1034" s="185" t="s">
        <v>1938</v>
      </c>
      <c r="M1034" s="185"/>
      <c r="N1034" s="185"/>
      <c r="O1034" s="185"/>
      <c r="P1034" s="185"/>
      <c r="R1034" s="182" t="s">
        <v>2635</v>
      </c>
      <c r="S1034" s="182"/>
      <c r="T1034" s="182"/>
      <c r="U1034" s="158">
        <v>60.98</v>
      </c>
    </row>
    <row r="1035" spans="1:22" x14ac:dyDescent="0.25">
      <c r="R1035" s="182"/>
      <c r="S1035" s="182"/>
      <c r="T1035" s="182"/>
    </row>
    <row r="1036" spans="1:22" ht="6" customHeight="1" x14ac:dyDescent="0.25"/>
    <row r="1037" spans="1:22" x14ac:dyDescent="0.25">
      <c r="D1037" s="157" t="s">
        <v>2</v>
      </c>
      <c r="F1037" s="157" t="s">
        <v>2</v>
      </c>
      <c r="H1037" s="157" t="s">
        <v>2</v>
      </c>
      <c r="O1037" s="178" t="s">
        <v>2632</v>
      </c>
      <c r="P1037" s="178"/>
      <c r="Q1037" s="178"/>
      <c r="R1037" s="178"/>
      <c r="S1037" s="178"/>
      <c r="U1037" s="159">
        <v>76.98</v>
      </c>
    </row>
    <row r="1038" spans="1:22" x14ac:dyDescent="0.25">
      <c r="A1038" s="186" t="s">
        <v>2636</v>
      </c>
      <c r="B1038" s="186"/>
      <c r="C1038" s="186"/>
      <c r="D1038" s="186"/>
      <c r="E1038" s="186"/>
      <c r="F1038" s="186"/>
      <c r="G1038" s="186"/>
      <c r="H1038" s="186"/>
      <c r="I1038" s="186"/>
      <c r="J1038" s="186"/>
      <c r="K1038" s="186"/>
      <c r="L1038" s="186"/>
    </row>
    <row r="1039" spans="1:22" ht="6" customHeight="1" x14ac:dyDescent="0.25"/>
    <row r="1040" spans="1:22" x14ac:dyDescent="0.25">
      <c r="B1040" s="184" t="s">
        <v>2040</v>
      </c>
      <c r="C1040" s="184"/>
      <c r="D1040" s="184"/>
      <c r="E1040" s="184"/>
      <c r="F1040" s="184"/>
      <c r="G1040" s="184"/>
      <c r="H1040" s="184"/>
      <c r="I1040" s="185" t="s">
        <v>2637</v>
      </c>
      <c r="J1040" s="185"/>
      <c r="K1040" s="185"/>
      <c r="L1040" s="185" t="s">
        <v>1938</v>
      </c>
      <c r="M1040" s="185"/>
      <c r="N1040" s="185"/>
      <c r="O1040" s="185"/>
      <c r="P1040" s="185"/>
      <c r="R1040" s="185" t="s">
        <v>2638</v>
      </c>
      <c r="S1040" s="185"/>
      <c r="T1040" s="185"/>
      <c r="U1040" s="158">
        <v>144.13</v>
      </c>
    </row>
    <row r="1041" spans="1:21" x14ac:dyDescent="0.25">
      <c r="B1041" s="184" t="s">
        <v>1977</v>
      </c>
      <c r="C1041" s="184"/>
      <c r="D1041" s="184"/>
      <c r="E1041" s="184"/>
      <c r="F1041" s="184"/>
      <c r="G1041" s="184"/>
      <c r="H1041" s="184"/>
      <c r="I1041" s="185" t="s">
        <v>1994</v>
      </c>
      <c r="J1041" s="185"/>
      <c r="K1041" s="185"/>
      <c r="L1041" s="185" t="s">
        <v>1995</v>
      </c>
      <c r="M1041" s="185"/>
      <c r="N1041" s="185"/>
      <c r="O1041" s="185"/>
      <c r="P1041" s="185"/>
      <c r="R1041" s="185" t="s">
        <v>2639</v>
      </c>
      <c r="S1041" s="185"/>
      <c r="T1041" s="185"/>
      <c r="U1041" s="158">
        <v>-34.020000000000003</v>
      </c>
    </row>
    <row r="1042" spans="1:21" x14ac:dyDescent="0.25">
      <c r="B1042" s="184" t="s">
        <v>1977</v>
      </c>
      <c r="C1042" s="184"/>
      <c r="D1042" s="184"/>
      <c r="E1042" s="184"/>
      <c r="F1042" s="184"/>
      <c r="G1042" s="184"/>
      <c r="H1042" s="184"/>
      <c r="I1042" s="185" t="s">
        <v>2640</v>
      </c>
      <c r="J1042" s="185"/>
      <c r="K1042" s="185"/>
      <c r="L1042" s="185" t="s">
        <v>2063</v>
      </c>
      <c r="M1042" s="185"/>
      <c r="N1042" s="185"/>
      <c r="O1042" s="185"/>
      <c r="P1042" s="185"/>
      <c r="R1042" s="182" t="s">
        <v>2641</v>
      </c>
      <c r="S1042" s="182"/>
      <c r="T1042" s="182"/>
      <c r="U1042" s="158">
        <v>70</v>
      </c>
    </row>
    <row r="1043" spans="1:21" x14ac:dyDescent="0.25">
      <c r="R1043" s="182"/>
      <c r="S1043" s="182"/>
      <c r="T1043" s="182"/>
    </row>
    <row r="1044" spans="1:21" x14ac:dyDescent="0.25">
      <c r="B1044" s="184" t="s">
        <v>1944</v>
      </c>
      <c r="C1044" s="184"/>
      <c r="D1044" s="184"/>
      <c r="E1044" s="184"/>
      <c r="F1044" s="184"/>
      <c r="G1044" s="184"/>
      <c r="H1044" s="184"/>
      <c r="I1044" s="185" t="s">
        <v>2258</v>
      </c>
      <c r="J1044" s="185"/>
      <c r="K1044" s="185"/>
      <c r="L1044" s="185" t="s">
        <v>1995</v>
      </c>
      <c r="M1044" s="185"/>
      <c r="N1044" s="185"/>
      <c r="O1044" s="185"/>
      <c r="P1044" s="185"/>
      <c r="R1044" s="182" t="s">
        <v>2642</v>
      </c>
      <c r="S1044" s="182"/>
      <c r="T1044" s="182"/>
      <c r="U1044" s="158">
        <v>498</v>
      </c>
    </row>
    <row r="1045" spans="1:21" x14ac:dyDescent="0.25">
      <c r="R1045" s="182"/>
      <c r="S1045" s="182"/>
      <c r="T1045" s="182"/>
    </row>
    <row r="1046" spans="1:21" x14ac:dyDescent="0.25">
      <c r="B1046" s="184" t="s">
        <v>1944</v>
      </c>
      <c r="C1046" s="184"/>
      <c r="D1046" s="184"/>
      <c r="E1046" s="184"/>
      <c r="F1046" s="184"/>
      <c r="G1046" s="184"/>
      <c r="H1046" s="184"/>
      <c r="I1046" s="185" t="s">
        <v>2258</v>
      </c>
      <c r="J1046" s="185"/>
      <c r="K1046" s="185"/>
      <c r="L1046" s="185" t="s">
        <v>1995</v>
      </c>
      <c r="M1046" s="185"/>
      <c r="N1046" s="185"/>
      <c r="O1046" s="185"/>
      <c r="P1046" s="185"/>
      <c r="R1046" s="185" t="s">
        <v>2643</v>
      </c>
      <c r="S1046" s="185"/>
      <c r="T1046" s="185"/>
      <c r="U1046" s="158">
        <v>498</v>
      </c>
    </row>
    <row r="1047" spans="1:21" x14ac:dyDescent="0.25">
      <c r="B1047" s="184" t="s">
        <v>1944</v>
      </c>
      <c r="C1047" s="184"/>
      <c r="D1047" s="184"/>
      <c r="E1047" s="184"/>
      <c r="F1047" s="184"/>
      <c r="G1047" s="184"/>
      <c r="H1047" s="184"/>
      <c r="I1047" s="185" t="s">
        <v>2258</v>
      </c>
      <c r="J1047" s="185"/>
      <c r="K1047" s="185"/>
      <c r="L1047" s="185" t="s">
        <v>1995</v>
      </c>
      <c r="M1047" s="185"/>
      <c r="N1047" s="185"/>
      <c r="O1047" s="185"/>
      <c r="P1047" s="185"/>
      <c r="R1047" s="185" t="s">
        <v>2644</v>
      </c>
      <c r="S1047" s="185"/>
      <c r="T1047" s="185"/>
      <c r="U1047" s="158">
        <v>498</v>
      </c>
    </row>
    <row r="1048" spans="1:21" x14ac:dyDescent="0.25">
      <c r="B1048" s="184" t="s">
        <v>1924</v>
      </c>
      <c r="C1048" s="184"/>
      <c r="D1048" s="184"/>
      <c r="E1048" s="184"/>
      <c r="F1048" s="184"/>
      <c r="G1048" s="184"/>
      <c r="H1048" s="184"/>
      <c r="I1048" s="185" t="s">
        <v>2341</v>
      </c>
      <c r="J1048" s="185"/>
      <c r="K1048" s="185"/>
      <c r="L1048" s="185" t="s">
        <v>2063</v>
      </c>
      <c r="M1048" s="185"/>
      <c r="N1048" s="185"/>
      <c r="O1048" s="185"/>
      <c r="P1048" s="185"/>
      <c r="R1048" s="182" t="s">
        <v>2645</v>
      </c>
      <c r="S1048" s="182"/>
      <c r="T1048" s="182"/>
      <c r="U1048" s="158">
        <v>100</v>
      </c>
    </row>
    <row r="1049" spans="1:21" x14ac:dyDescent="0.25">
      <c r="R1049" s="182"/>
      <c r="S1049" s="182"/>
      <c r="T1049" s="182"/>
    </row>
    <row r="1050" spans="1:21" x14ac:dyDescent="0.25">
      <c r="B1050" s="184" t="s">
        <v>2023</v>
      </c>
      <c r="C1050" s="184"/>
      <c r="D1050" s="184"/>
      <c r="E1050" s="184"/>
      <c r="F1050" s="184"/>
      <c r="G1050" s="184"/>
      <c r="H1050" s="184"/>
      <c r="I1050" s="185" t="s">
        <v>2263</v>
      </c>
      <c r="J1050" s="185"/>
      <c r="K1050" s="185"/>
      <c r="L1050" s="185" t="s">
        <v>2027</v>
      </c>
      <c r="M1050" s="185"/>
      <c r="N1050" s="185"/>
      <c r="O1050" s="185"/>
      <c r="P1050" s="185"/>
      <c r="R1050" s="185" t="s">
        <v>2646</v>
      </c>
      <c r="S1050" s="185"/>
      <c r="T1050" s="185"/>
      <c r="U1050" s="158">
        <v>202.5</v>
      </c>
    </row>
    <row r="1051" spans="1:21" ht="6" customHeight="1" x14ac:dyDescent="0.25"/>
    <row r="1052" spans="1:21" x14ac:dyDescent="0.25">
      <c r="D1052" s="157" t="s">
        <v>2</v>
      </c>
      <c r="F1052" s="157" t="s">
        <v>2</v>
      </c>
      <c r="H1052" s="157" t="s">
        <v>2</v>
      </c>
      <c r="O1052" s="178" t="s">
        <v>2636</v>
      </c>
      <c r="P1052" s="178"/>
      <c r="Q1052" s="178"/>
      <c r="R1052" s="178"/>
      <c r="S1052" s="178"/>
      <c r="U1052" s="159">
        <v>1976.61</v>
      </c>
    </row>
    <row r="1053" spans="1:21" x14ac:dyDescent="0.25">
      <c r="A1053" s="186" t="s">
        <v>2647</v>
      </c>
      <c r="B1053" s="186"/>
      <c r="C1053" s="186"/>
      <c r="D1053" s="186"/>
      <c r="E1053" s="186"/>
      <c r="F1053" s="186"/>
      <c r="G1053" s="186"/>
      <c r="H1053" s="186"/>
      <c r="I1053" s="186"/>
      <c r="J1053" s="186"/>
      <c r="K1053" s="186"/>
      <c r="L1053" s="186"/>
    </row>
    <row r="1054" spans="1:21" ht="6" customHeight="1" x14ac:dyDescent="0.25"/>
    <row r="1055" spans="1:21" x14ac:dyDescent="0.25">
      <c r="B1055" s="184" t="s">
        <v>2047</v>
      </c>
      <c r="C1055" s="184"/>
      <c r="D1055" s="184"/>
      <c r="E1055" s="184"/>
      <c r="F1055" s="184"/>
      <c r="G1055" s="184"/>
      <c r="H1055" s="184"/>
      <c r="I1055" s="185" t="s">
        <v>2648</v>
      </c>
      <c r="J1055" s="185"/>
      <c r="K1055" s="185"/>
      <c r="L1055" s="185" t="s">
        <v>2275</v>
      </c>
      <c r="M1055" s="185"/>
      <c r="N1055" s="185"/>
      <c r="O1055" s="185"/>
      <c r="P1055" s="185"/>
      <c r="R1055" s="182" t="s">
        <v>2649</v>
      </c>
      <c r="S1055" s="182"/>
      <c r="T1055" s="182"/>
      <c r="U1055" s="158">
        <v>205</v>
      </c>
    </row>
    <row r="1056" spans="1:21" x14ac:dyDescent="0.25">
      <c r="R1056" s="182"/>
      <c r="S1056" s="182"/>
      <c r="T1056" s="182"/>
    </row>
    <row r="1057" spans="1:21" x14ac:dyDescent="0.25">
      <c r="B1057" s="184" t="s">
        <v>2047</v>
      </c>
      <c r="C1057" s="184"/>
      <c r="D1057" s="184"/>
      <c r="E1057" s="184"/>
      <c r="F1057" s="184"/>
      <c r="G1057" s="184"/>
      <c r="H1057" s="184"/>
      <c r="I1057" s="185" t="s">
        <v>2648</v>
      </c>
      <c r="J1057" s="185"/>
      <c r="K1057" s="185"/>
      <c r="L1057" s="185" t="s">
        <v>2275</v>
      </c>
      <c r="M1057" s="185"/>
      <c r="N1057" s="185"/>
      <c r="O1057" s="185"/>
      <c r="P1057" s="185"/>
      <c r="R1057" s="182" t="s">
        <v>2649</v>
      </c>
      <c r="S1057" s="182"/>
      <c r="T1057" s="182"/>
      <c r="U1057" s="158">
        <v>205</v>
      </c>
    </row>
    <row r="1058" spans="1:21" x14ac:dyDescent="0.25">
      <c r="R1058" s="182"/>
      <c r="S1058" s="182"/>
      <c r="T1058" s="182"/>
    </row>
    <row r="1059" spans="1:21" x14ac:dyDescent="0.25">
      <c r="B1059" s="184" t="s">
        <v>1977</v>
      </c>
      <c r="C1059" s="184"/>
      <c r="D1059" s="184"/>
      <c r="E1059" s="184"/>
      <c r="F1059" s="184"/>
      <c r="G1059" s="184"/>
      <c r="H1059" s="184"/>
      <c r="I1059" s="185" t="s">
        <v>2650</v>
      </c>
      <c r="J1059" s="185"/>
      <c r="K1059" s="185"/>
      <c r="L1059" s="185" t="s">
        <v>1926</v>
      </c>
      <c r="M1059" s="185"/>
      <c r="N1059" s="185"/>
      <c r="O1059" s="185"/>
      <c r="P1059" s="185"/>
      <c r="R1059" s="185" t="s">
        <v>2651</v>
      </c>
      <c r="S1059" s="185"/>
      <c r="T1059" s="185"/>
      <c r="U1059" s="158">
        <v>164.15</v>
      </c>
    </row>
    <row r="1060" spans="1:21" x14ac:dyDescent="0.25">
      <c r="B1060" s="184" t="s">
        <v>1949</v>
      </c>
      <c r="C1060" s="184"/>
      <c r="D1060" s="184"/>
      <c r="E1060" s="184"/>
      <c r="F1060" s="184"/>
      <c r="G1060" s="184"/>
      <c r="H1060" s="184"/>
      <c r="I1060" s="185" t="s">
        <v>2002</v>
      </c>
      <c r="J1060" s="185"/>
      <c r="K1060" s="185"/>
      <c r="L1060" s="185" t="s">
        <v>1926</v>
      </c>
      <c r="M1060" s="185"/>
      <c r="N1060" s="185"/>
      <c r="O1060" s="185"/>
      <c r="P1060" s="185"/>
      <c r="R1060" s="185" t="s">
        <v>2651</v>
      </c>
      <c r="S1060" s="185"/>
      <c r="T1060" s="185"/>
      <c r="U1060" s="158">
        <v>153.13999999999999</v>
      </c>
    </row>
    <row r="1061" spans="1:21" x14ac:dyDescent="0.25">
      <c r="B1061" s="184" t="s">
        <v>1949</v>
      </c>
      <c r="C1061" s="184"/>
      <c r="D1061" s="184"/>
      <c r="E1061" s="184"/>
      <c r="F1061" s="184"/>
      <c r="G1061" s="184"/>
      <c r="H1061" s="184"/>
      <c r="I1061" s="185" t="s">
        <v>2652</v>
      </c>
      <c r="J1061" s="185"/>
      <c r="K1061" s="185"/>
      <c r="L1061" s="185" t="s">
        <v>1926</v>
      </c>
      <c r="M1061" s="185"/>
      <c r="N1061" s="185"/>
      <c r="O1061" s="185"/>
      <c r="P1061" s="185"/>
      <c r="R1061" s="185" t="s">
        <v>2651</v>
      </c>
      <c r="S1061" s="185"/>
      <c r="T1061" s="185"/>
      <c r="U1061" s="158">
        <v>20.5</v>
      </c>
    </row>
    <row r="1062" spans="1:21" x14ac:dyDescent="0.25">
      <c r="B1062" s="184" t="s">
        <v>1966</v>
      </c>
      <c r="C1062" s="184"/>
      <c r="D1062" s="184"/>
      <c r="E1062" s="184"/>
      <c r="F1062" s="184"/>
      <c r="G1062" s="184"/>
      <c r="H1062" s="184"/>
      <c r="I1062" s="185" t="s">
        <v>2343</v>
      </c>
      <c r="J1062" s="185"/>
      <c r="K1062" s="185"/>
      <c r="L1062" s="185" t="s">
        <v>2063</v>
      </c>
      <c r="M1062" s="185"/>
      <c r="N1062" s="185"/>
      <c r="O1062" s="185"/>
      <c r="P1062" s="185"/>
      <c r="R1062" s="185" t="s">
        <v>2653</v>
      </c>
      <c r="S1062" s="185"/>
      <c r="T1062" s="185"/>
      <c r="U1062" s="158">
        <v>125</v>
      </c>
    </row>
    <row r="1063" spans="1:21" x14ac:dyDescent="0.25">
      <c r="B1063" s="184" t="s">
        <v>1966</v>
      </c>
      <c r="C1063" s="184"/>
      <c r="D1063" s="184"/>
      <c r="E1063" s="184"/>
      <c r="F1063" s="184"/>
      <c r="G1063" s="184"/>
      <c r="H1063" s="184"/>
      <c r="I1063" s="185" t="s">
        <v>2343</v>
      </c>
      <c r="J1063" s="185"/>
      <c r="K1063" s="185"/>
      <c r="L1063" s="185" t="s">
        <v>2056</v>
      </c>
      <c r="M1063" s="185"/>
      <c r="N1063" s="185"/>
      <c r="O1063" s="185"/>
      <c r="P1063" s="185"/>
      <c r="R1063" s="182" t="s">
        <v>2654</v>
      </c>
      <c r="S1063" s="182"/>
      <c r="T1063" s="182"/>
      <c r="U1063" s="158">
        <v>525</v>
      </c>
    </row>
    <row r="1064" spans="1:21" x14ac:dyDescent="0.25">
      <c r="R1064" s="182"/>
      <c r="S1064" s="182"/>
      <c r="T1064" s="182"/>
    </row>
    <row r="1065" spans="1:21" x14ac:dyDescent="0.25">
      <c r="B1065" s="184" t="s">
        <v>1924</v>
      </c>
      <c r="C1065" s="184"/>
      <c r="D1065" s="184"/>
      <c r="E1065" s="184"/>
      <c r="F1065" s="184"/>
      <c r="G1065" s="184"/>
      <c r="H1065" s="184"/>
      <c r="I1065" s="185" t="s">
        <v>2655</v>
      </c>
      <c r="J1065" s="185"/>
      <c r="K1065" s="185"/>
      <c r="L1065" s="185" t="s">
        <v>1938</v>
      </c>
      <c r="M1065" s="185"/>
      <c r="N1065" s="185"/>
      <c r="O1065" s="185"/>
      <c r="P1065" s="185"/>
      <c r="R1065" s="185" t="s">
        <v>2656</v>
      </c>
      <c r="S1065" s="185"/>
      <c r="T1065" s="185"/>
      <c r="U1065" s="158">
        <v>129</v>
      </c>
    </row>
    <row r="1066" spans="1:21" x14ac:dyDescent="0.25">
      <c r="B1066" s="184" t="s">
        <v>1973</v>
      </c>
      <c r="C1066" s="184"/>
      <c r="D1066" s="184"/>
      <c r="E1066" s="184"/>
      <c r="F1066" s="184"/>
      <c r="G1066" s="184"/>
      <c r="H1066" s="184"/>
      <c r="I1066" s="185" t="s">
        <v>2657</v>
      </c>
      <c r="J1066" s="185"/>
      <c r="K1066" s="185"/>
      <c r="L1066" s="185" t="s">
        <v>1938</v>
      </c>
      <c r="M1066" s="185"/>
      <c r="N1066" s="185"/>
      <c r="O1066" s="185"/>
      <c r="P1066" s="185"/>
      <c r="R1066" s="185" t="s">
        <v>2658</v>
      </c>
      <c r="S1066" s="185"/>
      <c r="T1066" s="185"/>
      <c r="U1066" s="158">
        <v>67.16</v>
      </c>
    </row>
    <row r="1067" spans="1:21" ht="6" customHeight="1" x14ac:dyDescent="0.25"/>
    <row r="1068" spans="1:21" x14ac:dyDescent="0.25">
      <c r="D1068" s="157" t="s">
        <v>2</v>
      </c>
      <c r="F1068" s="157" t="s">
        <v>2</v>
      </c>
      <c r="H1068" s="157" t="s">
        <v>2</v>
      </c>
      <c r="O1068" s="178" t="s">
        <v>2647</v>
      </c>
      <c r="P1068" s="178"/>
      <c r="Q1068" s="178"/>
      <c r="R1068" s="178"/>
      <c r="S1068" s="178"/>
      <c r="U1068" s="159">
        <v>1593.95</v>
      </c>
    </row>
    <row r="1069" spans="1:21" ht="18" customHeight="1" x14ac:dyDescent="0.25"/>
    <row r="1070" spans="1:21" ht="18" customHeight="1" thickBot="1" x14ac:dyDescent="0.3">
      <c r="A1070" s="157" t="s">
        <v>2</v>
      </c>
      <c r="B1070" s="157" t="s">
        <v>2</v>
      </c>
      <c r="C1070" s="179" t="s">
        <v>2659</v>
      </c>
      <c r="D1070" s="179"/>
      <c r="E1070" s="179"/>
      <c r="F1070" s="179"/>
      <c r="G1070" s="179"/>
      <c r="H1070" s="179"/>
      <c r="I1070" s="179"/>
      <c r="J1070" s="179"/>
      <c r="K1070" s="180" t="s">
        <v>2660</v>
      </c>
      <c r="L1070" s="180"/>
      <c r="M1070" s="180"/>
      <c r="N1070" s="180"/>
      <c r="O1070" s="180"/>
      <c r="P1070" s="180"/>
      <c r="Q1070" s="180"/>
      <c r="R1070" s="180"/>
      <c r="S1070" s="181">
        <v>117453.59</v>
      </c>
      <c r="T1070" s="181"/>
      <c r="U1070" s="181"/>
    </row>
    <row r="1071" spans="1:21" ht="226.5" customHeight="1" thickTop="1" x14ac:dyDescent="0.25"/>
    <row r="1072" spans="1:21" ht="11.25" customHeight="1" x14ac:dyDescent="0.25"/>
    <row r="1073" spans="1:22" ht="13.5" customHeight="1" x14ac:dyDescent="0.25">
      <c r="A1073" s="182" t="s">
        <v>1985</v>
      </c>
      <c r="B1073" s="182"/>
      <c r="C1073" s="182"/>
      <c r="D1073" s="182"/>
      <c r="E1073" s="182"/>
      <c r="F1073" s="182"/>
      <c r="G1073" s="182"/>
      <c r="H1073" s="182"/>
      <c r="I1073" s="182"/>
      <c r="J1073" s="182"/>
      <c r="K1073" s="182"/>
      <c r="L1073" s="182"/>
      <c r="M1073" s="182"/>
      <c r="P1073" s="183" t="s">
        <v>2661</v>
      </c>
      <c r="Q1073" s="183"/>
      <c r="R1073" s="183"/>
      <c r="S1073" s="183"/>
      <c r="T1073" s="183"/>
      <c r="U1073" s="183"/>
      <c r="V1073" s="183"/>
    </row>
  </sheetData>
  <mergeCells count="2289">
    <mergeCell ref="B1:U1"/>
    <mergeCell ref="J2:S2"/>
    <mergeCell ref="A4:L4"/>
    <mergeCell ref="B6:H6"/>
    <mergeCell ref="I6:K6"/>
    <mergeCell ref="L6:P6"/>
    <mergeCell ref="R6:T6"/>
    <mergeCell ref="B14:H14"/>
    <mergeCell ref="I14:K14"/>
    <mergeCell ref="L14:P14"/>
    <mergeCell ref="R14:T15"/>
    <mergeCell ref="B16:H16"/>
    <mergeCell ref="I16:K16"/>
    <mergeCell ref="L16:P16"/>
    <mergeCell ref="R16:T17"/>
    <mergeCell ref="O10:S10"/>
    <mergeCell ref="A11:L11"/>
    <mergeCell ref="B13:H13"/>
    <mergeCell ref="I13:K13"/>
    <mergeCell ref="L13:P13"/>
    <mergeCell ref="R13:T13"/>
    <mergeCell ref="B7:H7"/>
    <mergeCell ref="I7:K7"/>
    <mergeCell ref="L7:P7"/>
    <mergeCell ref="R7:T7"/>
    <mergeCell ref="B8:H8"/>
    <mergeCell ref="I8:K8"/>
    <mergeCell ref="L8:P8"/>
    <mergeCell ref="R8:T8"/>
    <mergeCell ref="B22:H22"/>
    <mergeCell ref="I22:K22"/>
    <mergeCell ref="L22:P22"/>
    <mergeCell ref="R22:T22"/>
    <mergeCell ref="B23:H23"/>
    <mergeCell ref="I23:K23"/>
    <mergeCell ref="L23:P23"/>
    <mergeCell ref="R23:T23"/>
    <mergeCell ref="B20:H20"/>
    <mergeCell ref="I20:K20"/>
    <mergeCell ref="L20:P20"/>
    <mergeCell ref="R20:T20"/>
    <mergeCell ref="B21:H21"/>
    <mergeCell ref="I21:K21"/>
    <mergeCell ref="L21:P21"/>
    <mergeCell ref="R21:T21"/>
    <mergeCell ref="B18:H18"/>
    <mergeCell ref="I18:K18"/>
    <mergeCell ref="L18:P18"/>
    <mergeCell ref="R18:T18"/>
    <mergeCell ref="B19:H19"/>
    <mergeCell ref="I19:K19"/>
    <mergeCell ref="L19:P19"/>
    <mergeCell ref="R19:T19"/>
    <mergeCell ref="B31:H31"/>
    <mergeCell ref="I31:K31"/>
    <mergeCell ref="L31:P31"/>
    <mergeCell ref="R31:T31"/>
    <mergeCell ref="B32:H32"/>
    <mergeCell ref="I32:K32"/>
    <mergeCell ref="L32:P32"/>
    <mergeCell ref="R32:T33"/>
    <mergeCell ref="B28:H28"/>
    <mergeCell ref="I28:K28"/>
    <mergeCell ref="L28:P28"/>
    <mergeCell ref="R28:T29"/>
    <mergeCell ref="B30:H30"/>
    <mergeCell ref="I30:K30"/>
    <mergeCell ref="L30:P30"/>
    <mergeCell ref="R30:T30"/>
    <mergeCell ref="B24:H24"/>
    <mergeCell ref="I24:K24"/>
    <mergeCell ref="L24:P24"/>
    <mergeCell ref="R24:T25"/>
    <mergeCell ref="B26:H26"/>
    <mergeCell ref="I26:K26"/>
    <mergeCell ref="L26:P26"/>
    <mergeCell ref="R26:T27"/>
    <mergeCell ref="B40:H40"/>
    <mergeCell ref="I40:K40"/>
    <mergeCell ref="L40:P40"/>
    <mergeCell ref="R40:T41"/>
    <mergeCell ref="B42:H42"/>
    <mergeCell ref="I42:K42"/>
    <mergeCell ref="L42:P42"/>
    <mergeCell ref="R42:T43"/>
    <mergeCell ref="B38:H38"/>
    <mergeCell ref="I38:K38"/>
    <mergeCell ref="L38:P38"/>
    <mergeCell ref="R38:T38"/>
    <mergeCell ref="B39:H39"/>
    <mergeCell ref="I39:K39"/>
    <mergeCell ref="L39:P39"/>
    <mergeCell ref="R39:T39"/>
    <mergeCell ref="B34:H34"/>
    <mergeCell ref="I34:K34"/>
    <mergeCell ref="L34:P34"/>
    <mergeCell ref="R34:T35"/>
    <mergeCell ref="B36:H36"/>
    <mergeCell ref="I36:K36"/>
    <mergeCell ref="L36:P36"/>
    <mergeCell ref="R36:T37"/>
    <mergeCell ref="B52:H52"/>
    <mergeCell ref="I52:K52"/>
    <mergeCell ref="L52:P52"/>
    <mergeCell ref="R52:T52"/>
    <mergeCell ref="B53:H53"/>
    <mergeCell ref="I53:K53"/>
    <mergeCell ref="L53:P53"/>
    <mergeCell ref="R53:T53"/>
    <mergeCell ref="O48:S48"/>
    <mergeCell ref="A49:L49"/>
    <mergeCell ref="B51:H51"/>
    <mergeCell ref="I51:K51"/>
    <mergeCell ref="L51:P51"/>
    <mergeCell ref="R51:T51"/>
    <mergeCell ref="B44:H44"/>
    <mergeCell ref="I44:K44"/>
    <mergeCell ref="L44:P44"/>
    <mergeCell ref="R44:T45"/>
    <mergeCell ref="B46:H46"/>
    <mergeCell ref="I46:K46"/>
    <mergeCell ref="L46:P46"/>
    <mergeCell ref="R46:T46"/>
    <mergeCell ref="B66:H66"/>
    <mergeCell ref="I66:K66"/>
    <mergeCell ref="L66:P66"/>
    <mergeCell ref="R66:T66"/>
    <mergeCell ref="B67:H67"/>
    <mergeCell ref="I67:K67"/>
    <mergeCell ref="L67:P67"/>
    <mergeCell ref="R67:T67"/>
    <mergeCell ref="B64:H64"/>
    <mergeCell ref="I64:K64"/>
    <mergeCell ref="L64:P64"/>
    <mergeCell ref="R64:T64"/>
    <mergeCell ref="B65:H65"/>
    <mergeCell ref="I65:K65"/>
    <mergeCell ref="L65:P65"/>
    <mergeCell ref="R65:T65"/>
    <mergeCell ref="O55:S55"/>
    <mergeCell ref="A58:M58"/>
    <mergeCell ref="P58:V58"/>
    <mergeCell ref="A59:U59"/>
    <mergeCell ref="A61:L61"/>
    <mergeCell ref="B63:H63"/>
    <mergeCell ref="I63:K63"/>
    <mergeCell ref="L63:P63"/>
    <mergeCell ref="R63:T63"/>
    <mergeCell ref="B76:H76"/>
    <mergeCell ref="I76:K76"/>
    <mergeCell ref="L76:P76"/>
    <mergeCell ref="R76:T76"/>
    <mergeCell ref="B77:H77"/>
    <mergeCell ref="I77:K77"/>
    <mergeCell ref="L77:P77"/>
    <mergeCell ref="R77:T77"/>
    <mergeCell ref="B71:H71"/>
    <mergeCell ref="I71:K71"/>
    <mergeCell ref="L71:P71"/>
    <mergeCell ref="R71:T71"/>
    <mergeCell ref="O73:S73"/>
    <mergeCell ref="A74:L74"/>
    <mergeCell ref="B68:H68"/>
    <mergeCell ref="I68:K68"/>
    <mergeCell ref="L68:P68"/>
    <mergeCell ref="R68:T69"/>
    <mergeCell ref="B70:H70"/>
    <mergeCell ref="I70:K70"/>
    <mergeCell ref="L70:P70"/>
    <mergeCell ref="R70:T70"/>
    <mergeCell ref="B84:H84"/>
    <mergeCell ref="I84:K84"/>
    <mergeCell ref="L84:P84"/>
    <mergeCell ref="R84:T84"/>
    <mergeCell ref="B85:H85"/>
    <mergeCell ref="I85:K85"/>
    <mergeCell ref="L85:P85"/>
    <mergeCell ref="R85:T86"/>
    <mergeCell ref="B81:H81"/>
    <mergeCell ref="I81:K81"/>
    <mergeCell ref="L81:P81"/>
    <mergeCell ref="R81:T81"/>
    <mergeCell ref="B82:H82"/>
    <mergeCell ref="I82:K82"/>
    <mergeCell ref="L82:P82"/>
    <mergeCell ref="R82:T83"/>
    <mergeCell ref="B78:H78"/>
    <mergeCell ref="I78:K78"/>
    <mergeCell ref="L78:P78"/>
    <mergeCell ref="R78:T79"/>
    <mergeCell ref="B80:H80"/>
    <mergeCell ref="I80:K80"/>
    <mergeCell ref="L80:P80"/>
    <mergeCell ref="R80:T80"/>
    <mergeCell ref="B94:H94"/>
    <mergeCell ref="I94:K94"/>
    <mergeCell ref="L94:P94"/>
    <mergeCell ref="R94:T95"/>
    <mergeCell ref="O97:S97"/>
    <mergeCell ref="A98:L98"/>
    <mergeCell ref="B91:H91"/>
    <mergeCell ref="I91:K91"/>
    <mergeCell ref="L91:P91"/>
    <mergeCell ref="R91:T91"/>
    <mergeCell ref="B92:H92"/>
    <mergeCell ref="I92:K92"/>
    <mergeCell ref="L92:P92"/>
    <mergeCell ref="R92:T93"/>
    <mergeCell ref="B87:H87"/>
    <mergeCell ref="I87:K87"/>
    <mergeCell ref="L87:P87"/>
    <mergeCell ref="R87:T88"/>
    <mergeCell ref="B89:H89"/>
    <mergeCell ref="I89:K89"/>
    <mergeCell ref="L89:P89"/>
    <mergeCell ref="R89:T90"/>
    <mergeCell ref="O105:S105"/>
    <mergeCell ref="A108:M108"/>
    <mergeCell ref="P108:V108"/>
    <mergeCell ref="A109:U109"/>
    <mergeCell ref="A111:L111"/>
    <mergeCell ref="B113:H113"/>
    <mergeCell ref="I113:K113"/>
    <mergeCell ref="L113:P113"/>
    <mergeCell ref="R113:T114"/>
    <mergeCell ref="B100:H100"/>
    <mergeCell ref="I100:K100"/>
    <mergeCell ref="L100:P100"/>
    <mergeCell ref="R100:T101"/>
    <mergeCell ref="B102:H102"/>
    <mergeCell ref="I102:K102"/>
    <mergeCell ref="L102:P102"/>
    <mergeCell ref="R102:T103"/>
    <mergeCell ref="B119:H119"/>
    <mergeCell ref="I119:K119"/>
    <mergeCell ref="L119:P119"/>
    <mergeCell ref="R119:T120"/>
    <mergeCell ref="B121:H121"/>
    <mergeCell ref="I121:K121"/>
    <mergeCell ref="L121:P121"/>
    <mergeCell ref="R121:T122"/>
    <mergeCell ref="B117:H117"/>
    <mergeCell ref="I117:K117"/>
    <mergeCell ref="L117:P117"/>
    <mergeCell ref="R117:T117"/>
    <mergeCell ref="B118:H118"/>
    <mergeCell ref="I118:K118"/>
    <mergeCell ref="L118:P118"/>
    <mergeCell ref="R118:T118"/>
    <mergeCell ref="B115:H115"/>
    <mergeCell ref="I115:K115"/>
    <mergeCell ref="L115:P115"/>
    <mergeCell ref="R115:T115"/>
    <mergeCell ref="B116:H116"/>
    <mergeCell ref="I116:K116"/>
    <mergeCell ref="L116:P116"/>
    <mergeCell ref="R116:T116"/>
    <mergeCell ref="B128:H128"/>
    <mergeCell ref="I128:K128"/>
    <mergeCell ref="L128:P128"/>
    <mergeCell ref="R128:T129"/>
    <mergeCell ref="B130:H130"/>
    <mergeCell ref="I130:K130"/>
    <mergeCell ref="L130:P130"/>
    <mergeCell ref="R130:T130"/>
    <mergeCell ref="B125:H125"/>
    <mergeCell ref="I125:K125"/>
    <mergeCell ref="L125:P125"/>
    <mergeCell ref="R125:T126"/>
    <mergeCell ref="B127:H127"/>
    <mergeCell ref="I127:K127"/>
    <mergeCell ref="L127:P127"/>
    <mergeCell ref="R127:T127"/>
    <mergeCell ref="B123:H123"/>
    <mergeCell ref="I123:K123"/>
    <mergeCell ref="L123:P123"/>
    <mergeCell ref="R123:T123"/>
    <mergeCell ref="B124:H124"/>
    <mergeCell ref="I124:K124"/>
    <mergeCell ref="L124:P124"/>
    <mergeCell ref="R124:T124"/>
    <mergeCell ref="B136:H136"/>
    <mergeCell ref="I136:K136"/>
    <mergeCell ref="L136:P136"/>
    <mergeCell ref="R136:T136"/>
    <mergeCell ref="B137:H137"/>
    <mergeCell ref="I137:K137"/>
    <mergeCell ref="L137:P137"/>
    <mergeCell ref="R137:T138"/>
    <mergeCell ref="B133:H133"/>
    <mergeCell ref="I133:K133"/>
    <mergeCell ref="L133:P133"/>
    <mergeCell ref="R133:T134"/>
    <mergeCell ref="B135:H135"/>
    <mergeCell ref="I135:K135"/>
    <mergeCell ref="L135:P135"/>
    <mergeCell ref="R135:T135"/>
    <mergeCell ref="B131:H131"/>
    <mergeCell ref="I131:K131"/>
    <mergeCell ref="L131:P131"/>
    <mergeCell ref="R131:T131"/>
    <mergeCell ref="B132:H132"/>
    <mergeCell ref="I132:K132"/>
    <mergeCell ref="L132:P132"/>
    <mergeCell ref="R132:T132"/>
    <mergeCell ref="B144:H144"/>
    <mergeCell ref="I144:K144"/>
    <mergeCell ref="L144:P144"/>
    <mergeCell ref="R144:T144"/>
    <mergeCell ref="B145:H145"/>
    <mergeCell ref="I145:K145"/>
    <mergeCell ref="L145:P145"/>
    <mergeCell ref="R145:T146"/>
    <mergeCell ref="B142:H142"/>
    <mergeCell ref="I142:K142"/>
    <mergeCell ref="L142:P142"/>
    <mergeCell ref="R142:T142"/>
    <mergeCell ref="B143:H143"/>
    <mergeCell ref="I143:K143"/>
    <mergeCell ref="L143:P143"/>
    <mergeCell ref="R143:T143"/>
    <mergeCell ref="B139:H139"/>
    <mergeCell ref="I139:K139"/>
    <mergeCell ref="L139:P139"/>
    <mergeCell ref="R139:T140"/>
    <mergeCell ref="B141:H141"/>
    <mergeCell ref="I141:K141"/>
    <mergeCell ref="L141:P141"/>
    <mergeCell ref="R141:T141"/>
    <mergeCell ref="B152:H152"/>
    <mergeCell ref="I152:K152"/>
    <mergeCell ref="L152:P152"/>
    <mergeCell ref="R152:T153"/>
    <mergeCell ref="B154:H154"/>
    <mergeCell ref="I154:K154"/>
    <mergeCell ref="L154:P154"/>
    <mergeCell ref="R154:T154"/>
    <mergeCell ref="B149:H149"/>
    <mergeCell ref="I149:K149"/>
    <mergeCell ref="L149:P149"/>
    <mergeCell ref="R149:T150"/>
    <mergeCell ref="B151:H151"/>
    <mergeCell ref="I151:K151"/>
    <mergeCell ref="L151:P151"/>
    <mergeCell ref="R151:T151"/>
    <mergeCell ref="B147:H147"/>
    <mergeCell ref="I147:K147"/>
    <mergeCell ref="L147:P147"/>
    <mergeCell ref="R147:T147"/>
    <mergeCell ref="B148:H148"/>
    <mergeCell ref="I148:K148"/>
    <mergeCell ref="L148:P148"/>
    <mergeCell ref="R148:T148"/>
    <mergeCell ref="B166:H166"/>
    <mergeCell ref="I166:K166"/>
    <mergeCell ref="L166:P166"/>
    <mergeCell ref="R166:T167"/>
    <mergeCell ref="B168:H168"/>
    <mergeCell ref="I168:K168"/>
    <mergeCell ref="L168:P168"/>
    <mergeCell ref="R168:T170"/>
    <mergeCell ref="O156:S156"/>
    <mergeCell ref="A159:M159"/>
    <mergeCell ref="P159:V159"/>
    <mergeCell ref="A160:U160"/>
    <mergeCell ref="A162:L162"/>
    <mergeCell ref="B164:H164"/>
    <mergeCell ref="I164:K164"/>
    <mergeCell ref="L164:P164"/>
    <mergeCell ref="R164:T165"/>
    <mergeCell ref="B180:H180"/>
    <mergeCell ref="I180:K180"/>
    <mergeCell ref="L180:P180"/>
    <mergeCell ref="R180:T182"/>
    <mergeCell ref="B183:H183"/>
    <mergeCell ref="I183:K183"/>
    <mergeCell ref="L183:P183"/>
    <mergeCell ref="R183:T183"/>
    <mergeCell ref="B176:H176"/>
    <mergeCell ref="I176:K176"/>
    <mergeCell ref="L176:P176"/>
    <mergeCell ref="R176:T177"/>
    <mergeCell ref="B178:H178"/>
    <mergeCell ref="I178:K178"/>
    <mergeCell ref="L178:P178"/>
    <mergeCell ref="R178:T179"/>
    <mergeCell ref="B171:H171"/>
    <mergeCell ref="I171:K171"/>
    <mergeCell ref="L171:P171"/>
    <mergeCell ref="R171:T173"/>
    <mergeCell ref="B174:H174"/>
    <mergeCell ref="I174:K174"/>
    <mergeCell ref="L174:P174"/>
    <mergeCell ref="R174:T175"/>
    <mergeCell ref="B192:H192"/>
    <mergeCell ref="I192:K192"/>
    <mergeCell ref="L192:P192"/>
    <mergeCell ref="R192:T194"/>
    <mergeCell ref="O196:S196"/>
    <mergeCell ref="A199:M199"/>
    <mergeCell ref="P199:V199"/>
    <mergeCell ref="B188:H188"/>
    <mergeCell ref="I188:K188"/>
    <mergeCell ref="L188:P188"/>
    <mergeCell ref="R188:T189"/>
    <mergeCell ref="B190:H190"/>
    <mergeCell ref="I190:K190"/>
    <mergeCell ref="L190:P190"/>
    <mergeCell ref="R190:T191"/>
    <mergeCell ref="B184:H184"/>
    <mergeCell ref="I184:K184"/>
    <mergeCell ref="L184:P184"/>
    <mergeCell ref="R184:T185"/>
    <mergeCell ref="B186:H186"/>
    <mergeCell ref="I186:K186"/>
    <mergeCell ref="L186:P186"/>
    <mergeCell ref="R186:T187"/>
    <mergeCell ref="B207:H207"/>
    <mergeCell ref="I207:K207"/>
    <mergeCell ref="L207:P207"/>
    <mergeCell ref="R207:T207"/>
    <mergeCell ref="B208:H208"/>
    <mergeCell ref="I208:K208"/>
    <mergeCell ref="L208:P208"/>
    <mergeCell ref="R208:T208"/>
    <mergeCell ref="B205:H205"/>
    <mergeCell ref="I205:K205"/>
    <mergeCell ref="L205:P205"/>
    <mergeCell ref="R205:T205"/>
    <mergeCell ref="B206:H206"/>
    <mergeCell ref="I206:K206"/>
    <mergeCell ref="L206:P206"/>
    <mergeCell ref="R206:T206"/>
    <mergeCell ref="A200:U200"/>
    <mergeCell ref="A202:L202"/>
    <mergeCell ref="B204:H204"/>
    <mergeCell ref="I204:K204"/>
    <mergeCell ref="L204:P204"/>
    <mergeCell ref="R204:T204"/>
    <mergeCell ref="B214:H214"/>
    <mergeCell ref="I214:K214"/>
    <mergeCell ref="L214:P214"/>
    <mergeCell ref="R214:T214"/>
    <mergeCell ref="B215:H215"/>
    <mergeCell ref="I215:K215"/>
    <mergeCell ref="L215:P215"/>
    <mergeCell ref="R215:T215"/>
    <mergeCell ref="B211:H211"/>
    <mergeCell ref="I211:K211"/>
    <mergeCell ref="L211:P211"/>
    <mergeCell ref="R211:T211"/>
    <mergeCell ref="B212:H212"/>
    <mergeCell ref="I212:K212"/>
    <mergeCell ref="L212:P212"/>
    <mergeCell ref="R212:T213"/>
    <mergeCell ref="B209:H209"/>
    <mergeCell ref="I209:K209"/>
    <mergeCell ref="L209:P209"/>
    <mergeCell ref="R209:T209"/>
    <mergeCell ref="B210:H210"/>
    <mergeCell ref="I210:K210"/>
    <mergeCell ref="L210:P210"/>
    <mergeCell ref="R210:T210"/>
    <mergeCell ref="B220:H220"/>
    <mergeCell ref="I220:K220"/>
    <mergeCell ref="L220:P220"/>
    <mergeCell ref="R220:T220"/>
    <mergeCell ref="B221:H221"/>
    <mergeCell ref="I221:K221"/>
    <mergeCell ref="L221:P221"/>
    <mergeCell ref="R221:T221"/>
    <mergeCell ref="B218:H218"/>
    <mergeCell ref="I218:K218"/>
    <mergeCell ref="L218:P218"/>
    <mergeCell ref="R218:T218"/>
    <mergeCell ref="B219:H219"/>
    <mergeCell ref="I219:K219"/>
    <mergeCell ref="L219:P219"/>
    <mergeCell ref="R219:T219"/>
    <mergeCell ref="B216:H216"/>
    <mergeCell ref="I216:K216"/>
    <mergeCell ref="L216:P216"/>
    <mergeCell ref="R216:T216"/>
    <mergeCell ref="B217:H217"/>
    <mergeCell ref="I217:K217"/>
    <mergeCell ref="L217:P217"/>
    <mergeCell ref="R217:T217"/>
    <mergeCell ref="B226:H226"/>
    <mergeCell ref="I226:K226"/>
    <mergeCell ref="L226:P226"/>
    <mergeCell ref="R226:T226"/>
    <mergeCell ref="B227:H227"/>
    <mergeCell ref="I227:K227"/>
    <mergeCell ref="L227:P227"/>
    <mergeCell ref="R227:T227"/>
    <mergeCell ref="B224:H224"/>
    <mergeCell ref="I224:K224"/>
    <mergeCell ref="L224:P224"/>
    <mergeCell ref="R224:T224"/>
    <mergeCell ref="B225:H225"/>
    <mergeCell ref="I225:K225"/>
    <mergeCell ref="L225:P225"/>
    <mergeCell ref="R225:T225"/>
    <mergeCell ref="B222:H222"/>
    <mergeCell ref="I222:K222"/>
    <mergeCell ref="L222:P222"/>
    <mergeCell ref="R222:T222"/>
    <mergeCell ref="B223:H223"/>
    <mergeCell ref="I223:K223"/>
    <mergeCell ref="L223:P223"/>
    <mergeCell ref="R223:T223"/>
    <mergeCell ref="B234:H234"/>
    <mergeCell ref="I234:K234"/>
    <mergeCell ref="L234:P234"/>
    <mergeCell ref="R234:T235"/>
    <mergeCell ref="B236:H236"/>
    <mergeCell ref="I236:K236"/>
    <mergeCell ref="L236:P236"/>
    <mergeCell ref="R236:T236"/>
    <mergeCell ref="B230:H230"/>
    <mergeCell ref="I230:K230"/>
    <mergeCell ref="L230:P230"/>
    <mergeCell ref="R230:T231"/>
    <mergeCell ref="B232:H232"/>
    <mergeCell ref="I232:K232"/>
    <mergeCell ref="L232:P232"/>
    <mergeCell ref="R232:T233"/>
    <mergeCell ref="B228:H228"/>
    <mergeCell ref="I228:K228"/>
    <mergeCell ref="L228:P228"/>
    <mergeCell ref="R228:T228"/>
    <mergeCell ref="B229:H229"/>
    <mergeCell ref="I229:K229"/>
    <mergeCell ref="L229:P229"/>
    <mergeCell ref="R229:T229"/>
    <mergeCell ref="B243:H243"/>
    <mergeCell ref="I243:K243"/>
    <mergeCell ref="L243:P243"/>
    <mergeCell ref="R243:T243"/>
    <mergeCell ref="B244:H244"/>
    <mergeCell ref="I244:K244"/>
    <mergeCell ref="L244:P244"/>
    <mergeCell ref="R244:T244"/>
    <mergeCell ref="B241:H241"/>
    <mergeCell ref="I241:K241"/>
    <mergeCell ref="L241:P241"/>
    <mergeCell ref="R241:T241"/>
    <mergeCell ref="B242:H242"/>
    <mergeCell ref="I242:K242"/>
    <mergeCell ref="L242:P242"/>
    <mergeCell ref="R242:T242"/>
    <mergeCell ref="B237:H237"/>
    <mergeCell ref="I237:K237"/>
    <mergeCell ref="L237:P237"/>
    <mergeCell ref="R237:T238"/>
    <mergeCell ref="B239:H239"/>
    <mergeCell ref="I239:K239"/>
    <mergeCell ref="L239:P239"/>
    <mergeCell ref="R239:T240"/>
    <mergeCell ref="B250:H250"/>
    <mergeCell ref="I250:K250"/>
    <mergeCell ref="L250:P250"/>
    <mergeCell ref="R250:T251"/>
    <mergeCell ref="B252:H252"/>
    <mergeCell ref="I252:K252"/>
    <mergeCell ref="L252:P252"/>
    <mergeCell ref="R252:T252"/>
    <mergeCell ref="B247:H247"/>
    <mergeCell ref="I247:K247"/>
    <mergeCell ref="L247:P247"/>
    <mergeCell ref="R247:T247"/>
    <mergeCell ref="B248:H248"/>
    <mergeCell ref="I248:K248"/>
    <mergeCell ref="L248:P248"/>
    <mergeCell ref="R248:T249"/>
    <mergeCell ref="B245:H245"/>
    <mergeCell ref="I245:K245"/>
    <mergeCell ref="L245:P245"/>
    <mergeCell ref="R245:T245"/>
    <mergeCell ref="B246:H246"/>
    <mergeCell ref="I246:K246"/>
    <mergeCell ref="L246:P246"/>
    <mergeCell ref="R246:T246"/>
    <mergeCell ref="B257:H257"/>
    <mergeCell ref="I257:K257"/>
    <mergeCell ref="L257:P257"/>
    <mergeCell ref="R257:T257"/>
    <mergeCell ref="B258:H258"/>
    <mergeCell ref="I258:K258"/>
    <mergeCell ref="L258:P258"/>
    <mergeCell ref="R258:T259"/>
    <mergeCell ref="B255:H255"/>
    <mergeCell ref="I255:K255"/>
    <mergeCell ref="L255:P255"/>
    <mergeCell ref="R255:T255"/>
    <mergeCell ref="B256:H256"/>
    <mergeCell ref="I256:K256"/>
    <mergeCell ref="L256:P256"/>
    <mergeCell ref="R256:T256"/>
    <mergeCell ref="B253:H253"/>
    <mergeCell ref="I253:K253"/>
    <mergeCell ref="L253:P253"/>
    <mergeCell ref="R253:T253"/>
    <mergeCell ref="B254:H254"/>
    <mergeCell ref="I254:K254"/>
    <mergeCell ref="L254:P254"/>
    <mergeCell ref="R254:T254"/>
    <mergeCell ref="B269:H269"/>
    <mergeCell ref="I269:K269"/>
    <mergeCell ref="L269:P269"/>
    <mergeCell ref="R269:T269"/>
    <mergeCell ref="B270:H270"/>
    <mergeCell ref="I270:K270"/>
    <mergeCell ref="L270:P270"/>
    <mergeCell ref="R270:T270"/>
    <mergeCell ref="A264:U264"/>
    <mergeCell ref="A266:L266"/>
    <mergeCell ref="B268:H268"/>
    <mergeCell ref="I268:K268"/>
    <mergeCell ref="L268:P268"/>
    <mergeCell ref="R268:T268"/>
    <mergeCell ref="B260:H260"/>
    <mergeCell ref="I260:K260"/>
    <mergeCell ref="L260:P260"/>
    <mergeCell ref="R260:T260"/>
    <mergeCell ref="A263:M263"/>
    <mergeCell ref="P263:V263"/>
    <mergeCell ref="B276:H276"/>
    <mergeCell ref="I276:K276"/>
    <mergeCell ref="L276:P276"/>
    <mergeCell ref="R276:T276"/>
    <mergeCell ref="B277:H277"/>
    <mergeCell ref="I277:K277"/>
    <mergeCell ref="L277:P277"/>
    <mergeCell ref="R277:T277"/>
    <mergeCell ref="B273:H273"/>
    <mergeCell ref="I273:K273"/>
    <mergeCell ref="L273:P273"/>
    <mergeCell ref="R273:T273"/>
    <mergeCell ref="B274:H274"/>
    <mergeCell ref="I274:K274"/>
    <mergeCell ref="L274:P274"/>
    <mergeCell ref="R274:T275"/>
    <mergeCell ref="B271:H271"/>
    <mergeCell ref="I271:K271"/>
    <mergeCell ref="L271:P271"/>
    <mergeCell ref="R271:T271"/>
    <mergeCell ref="B272:H272"/>
    <mergeCell ref="I272:K272"/>
    <mergeCell ref="L272:P272"/>
    <mergeCell ref="R272:T272"/>
    <mergeCell ref="B282:H282"/>
    <mergeCell ref="I282:K282"/>
    <mergeCell ref="L282:P282"/>
    <mergeCell ref="R282:T283"/>
    <mergeCell ref="B284:H284"/>
    <mergeCell ref="I284:K284"/>
    <mergeCell ref="L284:P284"/>
    <mergeCell ref="R284:T284"/>
    <mergeCell ref="B280:H280"/>
    <mergeCell ref="I280:K280"/>
    <mergeCell ref="L280:P280"/>
    <mergeCell ref="R280:T280"/>
    <mergeCell ref="B281:H281"/>
    <mergeCell ref="I281:K281"/>
    <mergeCell ref="L281:P281"/>
    <mergeCell ref="R281:T281"/>
    <mergeCell ref="B278:H278"/>
    <mergeCell ref="I278:K278"/>
    <mergeCell ref="L278:P278"/>
    <mergeCell ref="R278:T278"/>
    <mergeCell ref="B279:H279"/>
    <mergeCell ref="I279:K279"/>
    <mergeCell ref="L279:P279"/>
    <mergeCell ref="R279:T279"/>
    <mergeCell ref="B289:H289"/>
    <mergeCell ref="I289:K289"/>
    <mergeCell ref="L289:P289"/>
    <mergeCell ref="R289:T289"/>
    <mergeCell ref="B290:H290"/>
    <mergeCell ref="I290:K290"/>
    <mergeCell ref="L290:P290"/>
    <mergeCell ref="R290:T290"/>
    <mergeCell ref="B287:H287"/>
    <mergeCell ref="I287:K287"/>
    <mergeCell ref="L287:P287"/>
    <mergeCell ref="R287:T287"/>
    <mergeCell ref="B288:H288"/>
    <mergeCell ref="I288:K288"/>
    <mergeCell ref="L288:P288"/>
    <mergeCell ref="R288:T288"/>
    <mergeCell ref="B285:H285"/>
    <mergeCell ref="I285:K285"/>
    <mergeCell ref="L285:P285"/>
    <mergeCell ref="R285:T285"/>
    <mergeCell ref="B286:H286"/>
    <mergeCell ref="I286:K286"/>
    <mergeCell ref="L286:P286"/>
    <mergeCell ref="R286:T286"/>
    <mergeCell ref="B295:H295"/>
    <mergeCell ref="I295:K295"/>
    <mergeCell ref="L295:P295"/>
    <mergeCell ref="R295:T295"/>
    <mergeCell ref="B296:H296"/>
    <mergeCell ref="I296:K296"/>
    <mergeCell ref="L296:P296"/>
    <mergeCell ref="R296:T296"/>
    <mergeCell ref="B293:H293"/>
    <mergeCell ref="I293:K293"/>
    <mergeCell ref="L293:P293"/>
    <mergeCell ref="R293:T293"/>
    <mergeCell ref="B294:H294"/>
    <mergeCell ref="I294:K294"/>
    <mergeCell ref="L294:P294"/>
    <mergeCell ref="R294:T294"/>
    <mergeCell ref="B291:H291"/>
    <mergeCell ref="I291:K291"/>
    <mergeCell ref="L291:P291"/>
    <mergeCell ref="R291:T291"/>
    <mergeCell ref="B292:H292"/>
    <mergeCell ref="I292:K292"/>
    <mergeCell ref="L292:P292"/>
    <mergeCell ref="R292:T292"/>
    <mergeCell ref="B302:H302"/>
    <mergeCell ref="I302:K302"/>
    <mergeCell ref="L302:P302"/>
    <mergeCell ref="R302:T302"/>
    <mergeCell ref="B303:H303"/>
    <mergeCell ref="I303:K303"/>
    <mergeCell ref="L303:P303"/>
    <mergeCell ref="R303:T303"/>
    <mergeCell ref="B300:H300"/>
    <mergeCell ref="I300:K300"/>
    <mergeCell ref="L300:P300"/>
    <mergeCell ref="R300:T300"/>
    <mergeCell ref="B301:H301"/>
    <mergeCell ref="I301:K301"/>
    <mergeCell ref="L301:P301"/>
    <mergeCell ref="R301:T301"/>
    <mergeCell ref="B297:H297"/>
    <mergeCell ref="I297:K297"/>
    <mergeCell ref="L297:P297"/>
    <mergeCell ref="R297:T297"/>
    <mergeCell ref="B298:H298"/>
    <mergeCell ref="I298:K298"/>
    <mergeCell ref="L298:P298"/>
    <mergeCell ref="R298:T299"/>
    <mergeCell ref="B308:H308"/>
    <mergeCell ref="I308:K308"/>
    <mergeCell ref="L308:P308"/>
    <mergeCell ref="R308:T308"/>
    <mergeCell ref="B309:H309"/>
    <mergeCell ref="I309:K309"/>
    <mergeCell ref="L309:P309"/>
    <mergeCell ref="R309:T309"/>
    <mergeCell ref="B306:H306"/>
    <mergeCell ref="I306:K306"/>
    <mergeCell ref="L306:P306"/>
    <mergeCell ref="R306:T306"/>
    <mergeCell ref="B307:H307"/>
    <mergeCell ref="I307:K307"/>
    <mergeCell ref="L307:P307"/>
    <mergeCell ref="R307:T307"/>
    <mergeCell ref="B304:H304"/>
    <mergeCell ref="I304:K304"/>
    <mergeCell ref="L304:P304"/>
    <mergeCell ref="R304:T304"/>
    <mergeCell ref="B305:H305"/>
    <mergeCell ref="I305:K305"/>
    <mergeCell ref="L305:P305"/>
    <mergeCell ref="R305:T305"/>
    <mergeCell ref="B314:H314"/>
    <mergeCell ref="I314:K314"/>
    <mergeCell ref="L314:P314"/>
    <mergeCell ref="R314:T314"/>
    <mergeCell ref="B315:H315"/>
    <mergeCell ref="I315:K315"/>
    <mergeCell ref="L315:P315"/>
    <mergeCell ref="R315:T315"/>
    <mergeCell ref="B312:H312"/>
    <mergeCell ref="I312:K312"/>
    <mergeCell ref="L312:P312"/>
    <mergeCell ref="R312:T312"/>
    <mergeCell ref="B313:H313"/>
    <mergeCell ref="I313:K313"/>
    <mergeCell ref="L313:P313"/>
    <mergeCell ref="R313:T313"/>
    <mergeCell ref="B310:H310"/>
    <mergeCell ref="I310:K310"/>
    <mergeCell ref="L310:P310"/>
    <mergeCell ref="R310:T310"/>
    <mergeCell ref="B311:H311"/>
    <mergeCell ref="I311:K311"/>
    <mergeCell ref="L311:P311"/>
    <mergeCell ref="R311:T311"/>
    <mergeCell ref="B320:H320"/>
    <mergeCell ref="I320:K320"/>
    <mergeCell ref="L320:P320"/>
    <mergeCell ref="R320:T320"/>
    <mergeCell ref="B321:H321"/>
    <mergeCell ref="I321:K321"/>
    <mergeCell ref="L321:P321"/>
    <mergeCell ref="R321:T321"/>
    <mergeCell ref="B318:H318"/>
    <mergeCell ref="I318:K318"/>
    <mergeCell ref="L318:P318"/>
    <mergeCell ref="R318:T318"/>
    <mergeCell ref="B319:H319"/>
    <mergeCell ref="I319:K319"/>
    <mergeCell ref="L319:P319"/>
    <mergeCell ref="R319:T319"/>
    <mergeCell ref="B316:H316"/>
    <mergeCell ref="I316:K316"/>
    <mergeCell ref="L316:P316"/>
    <mergeCell ref="R316:T316"/>
    <mergeCell ref="B317:H317"/>
    <mergeCell ref="I317:K317"/>
    <mergeCell ref="L317:P317"/>
    <mergeCell ref="R317:T317"/>
    <mergeCell ref="A328:U328"/>
    <mergeCell ref="A330:L330"/>
    <mergeCell ref="B332:H332"/>
    <mergeCell ref="I332:K332"/>
    <mergeCell ref="L332:P332"/>
    <mergeCell ref="R332:T332"/>
    <mergeCell ref="B324:H324"/>
    <mergeCell ref="I324:K324"/>
    <mergeCell ref="L324:P324"/>
    <mergeCell ref="R324:T324"/>
    <mergeCell ref="A327:M327"/>
    <mergeCell ref="P327:V327"/>
    <mergeCell ref="B322:H322"/>
    <mergeCell ref="I322:K322"/>
    <mergeCell ref="L322:P322"/>
    <mergeCell ref="R322:T322"/>
    <mergeCell ref="B323:H323"/>
    <mergeCell ref="I323:K323"/>
    <mergeCell ref="L323:P323"/>
    <mergeCell ref="R323:T323"/>
    <mergeCell ref="B337:H337"/>
    <mergeCell ref="I337:K337"/>
    <mergeCell ref="L337:P337"/>
    <mergeCell ref="R337:T337"/>
    <mergeCell ref="B338:H338"/>
    <mergeCell ref="I338:K338"/>
    <mergeCell ref="L338:P338"/>
    <mergeCell ref="R338:T338"/>
    <mergeCell ref="B335:H335"/>
    <mergeCell ref="I335:K335"/>
    <mergeCell ref="L335:P335"/>
    <mergeCell ref="R335:T335"/>
    <mergeCell ref="B336:H336"/>
    <mergeCell ref="I336:K336"/>
    <mergeCell ref="L336:P336"/>
    <mergeCell ref="R336:T336"/>
    <mergeCell ref="B333:H333"/>
    <mergeCell ref="I333:K333"/>
    <mergeCell ref="L333:P333"/>
    <mergeCell ref="R333:T333"/>
    <mergeCell ref="B334:H334"/>
    <mergeCell ref="I334:K334"/>
    <mergeCell ref="L334:P334"/>
    <mergeCell ref="R334:T334"/>
    <mergeCell ref="B343:H343"/>
    <mergeCell ref="I343:K343"/>
    <mergeCell ref="L343:P343"/>
    <mergeCell ref="R343:T343"/>
    <mergeCell ref="B344:H344"/>
    <mergeCell ref="I344:K344"/>
    <mergeCell ref="L344:P344"/>
    <mergeCell ref="R344:T344"/>
    <mergeCell ref="B341:H341"/>
    <mergeCell ref="I341:K341"/>
    <mergeCell ref="L341:P341"/>
    <mergeCell ref="R341:T341"/>
    <mergeCell ref="B342:H342"/>
    <mergeCell ref="I342:K342"/>
    <mergeCell ref="L342:P342"/>
    <mergeCell ref="R342:T342"/>
    <mergeCell ref="B339:H339"/>
    <mergeCell ref="I339:K339"/>
    <mergeCell ref="L339:P339"/>
    <mergeCell ref="R339:T339"/>
    <mergeCell ref="B340:H340"/>
    <mergeCell ref="I340:K340"/>
    <mergeCell ref="L340:P340"/>
    <mergeCell ref="R340:T340"/>
    <mergeCell ref="B349:H349"/>
    <mergeCell ref="I349:K349"/>
    <mergeCell ref="L349:P349"/>
    <mergeCell ref="R349:T349"/>
    <mergeCell ref="B350:H350"/>
    <mergeCell ref="I350:K350"/>
    <mergeCell ref="L350:P350"/>
    <mergeCell ref="R350:T350"/>
    <mergeCell ref="B347:H347"/>
    <mergeCell ref="I347:K347"/>
    <mergeCell ref="L347:P347"/>
    <mergeCell ref="R347:T347"/>
    <mergeCell ref="B348:H348"/>
    <mergeCell ref="I348:K348"/>
    <mergeCell ref="L348:P348"/>
    <mergeCell ref="R348:T348"/>
    <mergeCell ref="B345:H345"/>
    <mergeCell ref="I345:K345"/>
    <mergeCell ref="L345:P345"/>
    <mergeCell ref="R345:T345"/>
    <mergeCell ref="B346:H346"/>
    <mergeCell ref="I346:K346"/>
    <mergeCell ref="L346:P346"/>
    <mergeCell ref="R346:T346"/>
    <mergeCell ref="B358:H358"/>
    <mergeCell ref="I358:K358"/>
    <mergeCell ref="L358:P358"/>
    <mergeCell ref="R358:T358"/>
    <mergeCell ref="B359:H359"/>
    <mergeCell ref="I359:K359"/>
    <mergeCell ref="L359:P359"/>
    <mergeCell ref="R359:T359"/>
    <mergeCell ref="O354:S354"/>
    <mergeCell ref="A355:L355"/>
    <mergeCell ref="B357:H357"/>
    <mergeCell ref="I357:K357"/>
    <mergeCell ref="L357:P357"/>
    <mergeCell ref="R357:T357"/>
    <mergeCell ref="B351:H351"/>
    <mergeCell ref="I351:K351"/>
    <mergeCell ref="L351:P351"/>
    <mergeCell ref="R351:T351"/>
    <mergeCell ref="B352:H352"/>
    <mergeCell ref="I352:K352"/>
    <mergeCell ref="L352:P352"/>
    <mergeCell ref="R352:T352"/>
    <mergeCell ref="B365:H365"/>
    <mergeCell ref="I365:K365"/>
    <mergeCell ref="L365:P365"/>
    <mergeCell ref="R365:T365"/>
    <mergeCell ref="B366:H366"/>
    <mergeCell ref="I366:K366"/>
    <mergeCell ref="L366:P366"/>
    <mergeCell ref="R366:T366"/>
    <mergeCell ref="B362:H362"/>
    <mergeCell ref="I362:K362"/>
    <mergeCell ref="L362:P362"/>
    <mergeCell ref="R362:T363"/>
    <mergeCell ref="B364:H364"/>
    <mergeCell ref="I364:K364"/>
    <mergeCell ref="L364:P364"/>
    <mergeCell ref="R364:T364"/>
    <mergeCell ref="B360:H360"/>
    <mergeCell ref="I360:K360"/>
    <mergeCell ref="L360:P360"/>
    <mergeCell ref="R360:T360"/>
    <mergeCell ref="B361:H361"/>
    <mergeCell ref="I361:K361"/>
    <mergeCell ref="L361:P361"/>
    <mergeCell ref="R361:T361"/>
    <mergeCell ref="B372:H372"/>
    <mergeCell ref="I372:K372"/>
    <mergeCell ref="L372:P372"/>
    <mergeCell ref="R372:T372"/>
    <mergeCell ref="B373:H373"/>
    <mergeCell ref="I373:K373"/>
    <mergeCell ref="L373:P373"/>
    <mergeCell ref="R373:T374"/>
    <mergeCell ref="B369:H369"/>
    <mergeCell ref="I369:K369"/>
    <mergeCell ref="L369:P369"/>
    <mergeCell ref="R369:T370"/>
    <mergeCell ref="B371:H371"/>
    <mergeCell ref="I371:K371"/>
    <mergeCell ref="L371:P371"/>
    <mergeCell ref="R371:T371"/>
    <mergeCell ref="B367:H367"/>
    <mergeCell ref="I367:K367"/>
    <mergeCell ref="L367:P367"/>
    <mergeCell ref="R367:T367"/>
    <mergeCell ref="B368:H368"/>
    <mergeCell ref="I368:K368"/>
    <mergeCell ref="L368:P368"/>
    <mergeCell ref="R368:T368"/>
    <mergeCell ref="B388:H388"/>
    <mergeCell ref="I388:K388"/>
    <mergeCell ref="L388:P388"/>
    <mergeCell ref="R388:T389"/>
    <mergeCell ref="B390:H390"/>
    <mergeCell ref="I390:K390"/>
    <mergeCell ref="L390:P390"/>
    <mergeCell ref="R390:T391"/>
    <mergeCell ref="A382:U382"/>
    <mergeCell ref="A384:L384"/>
    <mergeCell ref="B386:H386"/>
    <mergeCell ref="I386:K386"/>
    <mergeCell ref="L386:P386"/>
    <mergeCell ref="R386:T387"/>
    <mergeCell ref="B375:H375"/>
    <mergeCell ref="I375:K375"/>
    <mergeCell ref="L375:P375"/>
    <mergeCell ref="R375:T376"/>
    <mergeCell ref="O378:S378"/>
    <mergeCell ref="A381:M381"/>
    <mergeCell ref="P381:V381"/>
    <mergeCell ref="B399:H399"/>
    <mergeCell ref="I399:K399"/>
    <mergeCell ref="L399:P399"/>
    <mergeCell ref="R399:T400"/>
    <mergeCell ref="O402:S402"/>
    <mergeCell ref="A403:L403"/>
    <mergeCell ref="B396:H396"/>
    <mergeCell ref="I396:K396"/>
    <mergeCell ref="L396:P396"/>
    <mergeCell ref="R396:T396"/>
    <mergeCell ref="B397:H397"/>
    <mergeCell ref="I397:K397"/>
    <mergeCell ref="L397:P397"/>
    <mergeCell ref="R397:T398"/>
    <mergeCell ref="B392:H392"/>
    <mergeCell ref="I392:K392"/>
    <mergeCell ref="L392:P392"/>
    <mergeCell ref="R392:T393"/>
    <mergeCell ref="B394:H394"/>
    <mergeCell ref="I394:K394"/>
    <mergeCell ref="L394:P394"/>
    <mergeCell ref="R394:T395"/>
    <mergeCell ref="B413:H413"/>
    <mergeCell ref="I413:K413"/>
    <mergeCell ref="L413:P413"/>
    <mergeCell ref="R413:T414"/>
    <mergeCell ref="B415:H415"/>
    <mergeCell ref="I415:K415"/>
    <mergeCell ref="L415:P415"/>
    <mergeCell ref="R415:T416"/>
    <mergeCell ref="B409:H409"/>
    <mergeCell ref="I409:K409"/>
    <mergeCell ref="L409:P409"/>
    <mergeCell ref="R409:T410"/>
    <mergeCell ref="B411:H411"/>
    <mergeCell ref="I411:K411"/>
    <mergeCell ref="L411:P411"/>
    <mergeCell ref="R411:T412"/>
    <mergeCell ref="B405:H405"/>
    <mergeCell ref="I405:K405"/>
    <mergeCell ref="L405:P405"/>
    <mergeCell ref="R405:T406"/>
    <mergeCell ref="B407:H407"/>
    <mergeCell ref="I407:K407"/>
    <mergeCell ref="L407:P407"/>
    <mergeCell ref="R407:T408"/>
    <mergeCell ref="B424:H424"/>
    <mergeCell ref="I424:K424"/>
    <mergeCell ref="L424:P424"/>
    <mergeCell ref="R424:T425"/>
    <mergeCell ref="B426:H426"/>
    <mergeCell ref="I426:K426"/>
    <mergeCell ref="L426:P426"/>
    <mergeCell ref="R426:T427"/>
    <mergeCell ref="B420:H420"/>
    <mergeCell ref="I420:K420"/>
    <mergeCell ref="L420:P420"/>
    <mergeCell ref="R420:T421"/>
    <mergeCell ref="B422:H422"/>
    <mergeCell ref="I422:K422"/>
    <mergeCell ref="L422:P422"/>
    <mergeCell ref="R422:T423"/>
    <mergeCell ref="B417:H417"/>
    <mergeCell ref="I417:K417"/>
    <mergeCell ref="L417:P417"/>
    <mergeCell ref="R417:T418"/>
    <mergeCell ref="B419:H419"/>
    <mergeCell ref="I419:K419"/>
    <mergeCell ref="L419:P419"/>
    <mergeCell ref="R419:T419"/>
    <mergeCell ref="B435:H435"/>
    <mergeCell ref="I435:K435"/>
    <mergeCell ref="L435:P435"/>
    <mergeCell ref="R435:T436"/>
    <mergeCell ref="B437:H437"/>
    <mergeCell ref="I437:K437"/>
    <mergeCell ref="L437:P437"/>
    <mergeCell ref="R437:T438"/>
    <mergeCell ref="B432:H432"/>
    <mergeCell ref="I432:K433"/>
    <mergeCell ref="L432:P432"/>
    <mergeCell ref="R432:T433"/>
    <mergeCell ref="B434:H434"/>
    <mergeCell ref="I434:K434"/>
    <mergeCell ref="L434:P434"/>
    <mergeCell ref="R434:T434"/>
    <mergeCell ref="B428:H428"/>
    <mergeCell ref="I428:K428"/>
    <mergeCell ref="L428:P428"/>
    <mergeCell ref="R428:T429"/>
    <mergeCell ref="B430:H430"/>
    <mergeCell ref="I430:K430"/>
    <mergeCell ref="L430:P430"/>
    <mergeCell ref="R430:T431"/>
    <mergeCell ref="B450:H450"/>
    <mergeCell ref="I450:K450"/>
    <mergeCell ref="L450:P450"/>
    <mergeCell ref="R450:T450"/>
    <mergeCell ref="B451:H451"/>
    <mergeCell ref="I451:K451"/>
    <mergeCell ref="L451:P451"/>
    <mergeCell ref="R451:T451"/>
    <mergeCell ref="A445:U445"/>
    <mergeCell ref="A447:L447"/>
    <mergeCell ref="B449:H449"/>
    <mergeCell ref="I449:K449"/>
    <mergeCell ref="L449:P449"/>
    <mergeCell ref="R449:T449"/>
    <mergeCell ref="B439:H439"/>
    <mergeCell ref="I439:K439"/>
    <mergeCell ref="L439:P439"/>
    <mergeCell ref="R439:T439"/>
    <mergeCell ref="O441:S441"/>
    <mergeCell ref="A444:M444"/>
    <mergeCell ref="P444:V444"/>
    <mergeCell ref="B457:H457"/>
    <mergeCell ref="I457:K457"/>
    <mergeCell ref="L457:P457"/>
    <mergeCell ref="R457:T458"/>
    <mergeCell ref="O460:S460"/>
    <mergeCell ref="A461:L461"/>
    <mergeCell ref="B454:H454"/>
    <mergeCell ref="I454:K454"/>
    <mergeCell ref="L454:P454"/>
    <mergeCell ref="R454:T455"/>
    <mergeCell ref="B456:H456"/>
    <mergeCell ref="I456:K456"/>
    <mergeCell ref="L456:P456"/>
    <mergeCell ref="R456:T456"/>
    <mergeCell ref="B452:H452"/>
    <mergeCell ref="I452:K452"/>
    <mergeCell ref="L452:P452"/>
    <mergeCell ref="R452:T452"/>
    <mergeCell ref="B453:H453"/>
    <mergeCell ref="I453:K453"/>
    <mergeCell ref="L453:P453"/>
    <mergeCell ref="R453:T453"/>
    <mergeCell ref="O472:S472"/>
    <mergeCell ref="A473:L473"/>
    <mergeCell ref="B475:H475"/>
    <mergeCell ref="I475:K475"/>
    <mergeCell ref="L475:P475"/>
    <mergeCell ref="R475:T475"/>
    <mergeCell ref="B467:H467"/>
    <mergeCell ref="I467:K467"/>
    <mergeCell ref="L467:P467"/>
    <mergeCell ref="R467:T468"/>
    <mergeCell ref="B469:H469"/>
    <mergeCell ref="I469:K469"/>
    <mergeCell ref="L469:P469"/>
    <mergeCell ref="R469:T470"/>
    <mergeCell ref="B463:H463"/>
    <mergeCell ref="I463:K463"/>
    <mergeCell ref="L463:P463"/>
    <mergeCell ref="R463:T464"/>
    <mergeCell ref="B465:H465"/>
    <mergeCell ref="I465:K465"/>
    <mergeCell ref="L465:P465"/>
    <mergeCell ref="R465:T466"/>
    <mergeCell ref="O486:S486"/>
    <mergeCell ref="A487:L487"/>
    <mergeCell ref="B489:H489"/>
    <mergeCell ref="I489:K490"/>
    <mergeCell ref="L489:P489"/>
    <mergeCell ref="R489:T489"/>
    <mergeCell ref="O481:S481"/>
    <mergeCell ref="A482:L482"/>
    <mergeCell ref="B484:H484"/>
    <mergeCell ref="I484:K484"/>
    <mergeCell ref="L484:P484"/>
    <mergeCell ref="R484:T484"/>
    <mergeCell ref="B476:H476"/>
    <mergeCell ref="I476:K476"/>
    <mergeCell ref="L476:P476"/>
    <mergeCell ref="R476:T477"/>
    <mergeCell ref="B478:H478"/>
    <mergeCell ref="I478:K478"/>
    <mergeCell ref="L478:P478"/>
    <mergeCell ref="R478:T479"/>
    <mergeCell ref="B499:H499"/>
    <mergeCell ref="I499:K499"/>
    <mergeCell ref="L499:P499"/>
    <mergeCell ref="R499:T499"/>
    <mergeCell ref="B500:H500"/>
    <mergeCell ref="I500:K500"/>
    <mergeCell ref="L500:P500"/>
    <mergeCell ref="R500:T500"/>
    <mergeCell ref="B497:H497"/>
    <mergeCell ref="I497:K497"/>
    <mergeCell ref="L497:P497"/>
    <mergeCell ref="R497:T497"/>
    <mergeCell ref="B498:H498"/>
    <mergeCell ref="I498:K498"/>
    <mergeCell ref="L498:P498"/>
    <mergeCell ref="R498:T498"/>
    <mergeCell ref="O492:S492"/>
    <mergeCell ref="A493:L493"/>
    <mergeCell ref="B495:H495"/>
    <mergeCell ref="I495:K495"/>
    <mergeCell ref="L495:P495"/>
    <mergeCell ref="R495:T496"/>
    <mergeCell ref="B506:H506"/>
    <mergeCell ref="I506:K506"/>
    <mergeCell ref="L506:P506"/>
    <mergeCell ref="R506:T506"/>
    <mergeCell ref="B507:H507"/>
    <mergeCell ref="I507:K507"/>
    <mergeCell ref="L507:P507"/>
    <mergeCell ref="R507:T507"/>
    <mergeCell ref="B503:H503"/>
    <mergeCell ref="I503:K503"/>
    <mergeCell ref="L503:P503"/>
    <mergeCell ref="R503:T503"/>
    <mergeCell ref="B504:H504"/>
    <mergeCell ref="I504:K504"/>
    <mergeCell ref="L504:P504"/>
    <mergeCell ref="R504:T505"/>
    <mergeCell ref="B501:H501"/>
    <mergeCell ref="I501:K501"/>
    <mergeCell ref="L501:P501"/>
    <mergeCell ref="R501:T501"/>
    <mergeCell ref="B502:H502"/>
    <mergeCell ref="I502:K502"/>
    <mergeCell ref="L502:P502"/>
    <mergeCell ref="R502:T502"/>
    <mergeCell ref="B518:H518"/>
    <mergeCell ref="I518:K518"/>
    <mergeCell ref="L518:P518"/>
    <mergeCell ref="R518:T518"/>
    <mergeCell ref="B519:H519"/>
    <mergeCell ref="I519:K519"/>
    <mergeCell ref="L519:P519"/>
    <mergeCell ref="R519:T520"/>
    <mergeCell ref="O509:S509"/>
    <mergeCell ref="A512:M512"/>
    <mergeCell ref="P512:V512"/>
    <mergeCell ref="A513:U513"/>
    <mergeCell ref="A515:L515"/>
    <mergeCell ref="B517:H517"/>
    <mergeCell ref="I517:K517"/>
    <mergeCell ref="L517:P517"/>
    <mergeCell ref="R517:T517"/>
    <mergeCell ref="B527:H527"/>
    <mergeCell ref="I527:K527"/>
    <mergeCell ref="L527:P527"/>
    <mergeCell ref="R527:T528"/>
    <mergeCell ref="B529:H529"/>
    <mergeCell ref="I529:K529"/>
    <mergeCell ref="L529:P529"/>
    <mergeCell ref="R529:T530"/>
    <mergeCell ref="B524:H524"/>
    <mergeCell ref="I524:K524"/>
    <mergeCell ref="L524:P524"/>
    <mergeCell ref="R524:T525"/>
    <mergeCell ref="B526:H526"/>
    <mergeCell ref="I526:K526"/>
    <mergeCell ref="L526:P526"/>
    <mergeCell ref="R526:T526"/>
    <mergeCell ref="B521:H521"/>
    <mergeCell ref="I521:K521"/>
    <mergeCell ref="L521:P521"/>
    <mergeCell ref="R521:T521"/>
    <mergeCell ref="B522:H522"/>
    <mergeCell ref="I522:K522"/>
    <mergeCell ref="L522:P522"/>
    <mergeCell ref="R522:T523"/>
    <mergeCell ref="B537:H537"/>
    <mergeCell ref="I537:K537"/>
    <mergeCell ref="L537:P537"/>
    <mergeCell ref="R537:T538"/>
    <mergeCell ref="B539:H539"/>
    <mergeCell ref="I539:K539"/>
    <mergeCell ref="L539:P539"/>
    <mergeCell ref="R539:T540"/>
    <mergeCell ref="B534:H534"/>
    <mergeCell ref="I534:K534"/>
    <mergeCell ref="L534:P534"/>
    <mergeCell ref="R534:T534"/>
    <mergeCell ref="B535:H535"/>
    <mergeCell ref="I535:K535"/>
    <mergeCell ref="L535:P535"/>
    <mergeCell ref="R535:T536"/>
    <mergeCell ref="B531:H531"/>
    <mergeCell ref="I531:K531"/>
    <mergeCell ref="L531:P531"/>
    <mergeCell ref="R531:T532"/>
    <mergeCell ref="B533:H533"/>
    <mergeCell ref="I533:K533"/>
    <mergeCell ref="L533:P533"/>
    <mergeCell ref="R533:T533"/>
    <mergeCell ref="B547:H547"/>
    <mergeCell ref="I547:K547"/>
    <mergeCell ref="L547:P547"/>
    <mergeCell ref="R547:T548"/>
    <mergeCell ref="B549:H549"/>
    <mergeCell ref="I549:K549"/>
    <mergeCell ref="L549:P549"/>
    <mergeCell ref="R549:T550"/>
    <mergeCell ref="B545:H545"/>
    <mergeCell ref="I545:K545"/>
    <mergeCell ref="L545:P545"/>
    <mergeCell ref="R545:T545"/>
    <mergeCell ref="B546:H546"/>
    <mergeCell ref="I546:K546"/>
    <mergeCell ref="L546:P546"/>
    <mergeCell ref="R546:T546"/>
    <mergeCell ref="B541:H541"/>
    <mergeCell ref="I541:K541"/>
    <mergeCell ref="L541:P541"/>
    <mergeCell ref="R541:T542"/>
    <mergeCell ref="B543:H543"/>
    <mergeCell ref="I543:K543"/>
    <mergeCell ref="L543:P543"/>
    <mergeCell ref="R543:T544"/>
    <mergeCell ref="B559:H559"/>
    <mergeCell ref="I559:K559"/>
    <mergeCell ref="L559:P559"/>
    <mergeCell ref="R559:T559"/>
    <mergeCell ref="B560:H560"/>
    <mergeCell ref="I560:K560"/>
    <mergeCell ref="L560:P560"/>
    <mergeCell ref="R560:T561"/>
    <mergeCell ref="B555:H555"/>
    <mergeCell ref="I555:K555"/>
    <mergeCell ref="L555:P555"/>
    <mergeCell ref="R555:T556"/>
    <mergeCell ref="B557:H557"/>
    <mergeCell ref="I557:K557"/>
    <mergeCell ref="L557:P557"/>
    <mergeCell ref="R557:T558"/>
    <mergeCell ref="B551:H551"/>
    <mergeCell ref="I551:K551"/>
    <mergeCell ref="L551:P551"/>
    <mergeCell ref="R551:T552"/>
    <mergeCell ref="B553:H553"/>
    <mergeCell ref="I553:K553"/>
    <mergeCell ref="L553:P553"/>
    <mergeCell ref="R553:T554"/>
    <mergeCell ref="B570:H570"/>
    <mergeCell ref="I570:K570"/>
    <mergeCell ref="L570:P570"/>
    <mergeCell ref="R570:T571"/>
    <mergeCell ref="B572:H572"/>
    <mergeCell ref="I572:K572"/>
    <mergeCell ref="L572:P572"/>
    <mergeCell ref="R572:T573"/>
    <mergeCell ref="B566:H566"/>
    <mergeCell ref="I566:K566"/>
    <mergeCell ref="L566:P566"/>
    <mergeCell ref="R566:T567"/>
    <mergeCell ref="B568:H568"/>
    <mergeCell ref="I568:K568"/>
    <mergeCell ref="L568:P568"/>
    <mergeCell ref="R568:T569"/>
    <mergeCell ref="B562:H562"/>
    <mergeCell ref="I562:K562"/>
    <mergeCell ref="L562:P562"/>
    <mergeCell ref="R562:T563"/>
    <mergeCell ref="B564:H564"/>
    <mergeCell ref="I564:K564"/>
    <mergeCell ref="L564:P564"/>
    <mergeCell ref="R564:T565"/>
    <mergeCell ref="O587:S587"/>
    <mergeCell ref="A588:L588"/>
    <mergeCell ref="B590:H590"/>
    <mergeCell ref="I590:K590"/>
    <mergeCell ref="L590:P590"/>
    <mergeCell ref="R590:T591"/>
    <mergeCell ref="B583:H583"/>
    <mergeCell ref="I583:K583"/>
    <mergeCell ref="L583:P583"/>
    <mergeCell ref="R583:T583"/>
    <mergeCell ref="B584:H584"/>
    <mergeCell ref="I584:K584"/>
    <mergeCell ref="L584:P584"/>
    <mergeCell ref="R584:T585"/>
    <mergeCell ref="A576:M576"/>
    <mergeCell ref="P576:V576"/>
    <mergeCell ref="A577:U577"/>
    <mergeCell ref="A579:L579"/>
    <mergeCell ref="B581:H581"/>
    <mergeCell ref="I581:K581"/>
    <mergeCell ref="L581:P581"/>
    <mergeCell ref="R581:T582"/>
    <mergeCell ref="A602:U602"/>
    <mergeCell ref="A604:L604"/>
    <mergeCell ref="B606:H606"/>
    <mergeCell ref="I606:K606"/>
    <mergeCell ref="L606:P606"/>
    <mergeCell ref="R606:T607"/>
    <mergeCell ref="B595:H595"/>
    <mergeCell ref="I595:K595"/>
    <mergeCell ref="L595:P595"/>
    <mergeCell ref="R595:T596"/>
    <mergeCell ref="O598:S598"/>
    <mergeCell ref="A601:M601"/>
    <mergeCell ref="P601:V601"/>
    <mergeCell ref="B592:H592"/>
    <mergeCell ref="I592:K592"/>
    <mergeCell ref="L592:P592"/>
    <mergeCell ref="R592:T592"/>
    <mergeCell ref="B593:H593"/>
    <mergeCell ref="I593:K593"/>
    <mergeCell ref="L593:P593"/>
    <mergeCell ref="R593:T594"/>
    <mergeCell ref="B615:H615"/>
    <mergeCell ref="I615:K615"/>
    <mergeCell ref="L615:P615"/>
    <mergeCell ref="R615:T616"/>
    <mergeCell ref="B617:H617"/>
    <mergeCell ref="I617:K617"/>
    <mergeCell ref="L617:P617"/>
    <mergeCell ref="R617:T618"/>
    <mergeCell ref="B611:H611"/>
    <mergeCell ref="I611:K611"/>
    <mergeCell ref="L611:P611"/>
    <mergeCell ref="R611:T612"/>
    <mergeCell ref="B613:H613"/>
    <mergeCell ref="I613:K613"/>
    <mergeCell ref="L613:P613"/>
    <mergeCell ref="R613:T614"/>
    <mergeCell ref="B608:H608"/>
    <mergeCell ref="I608:K608"/>
    <mergeCell ref="L608:P608"/>
    <mergeCell ref="R608:T609"/>
    <mergeCell ref="B610:H610"/>
    <mergeCell ref="I610:K610"/>
    <mergeCell ref="L610:P610"/>
    <mergeCell ref="R610:T610"/>
    <mergeCell ref="B627:H627"/>
    <mergeCell ref="I627:K627"/>
    <mergeCell ref="L627:P627"/>
    <mergeCell ref="R627:T628"/>
    <mergeCell ref="B629:H629"/>
    <mergeCell ref="I629:K629"/>
    <mergeCell ref="L629:P629"/>
    <mergeCell ref="R629:T630"/>
    <mergeCell ref="B623:H623"/>
    <mergeCell ref="I623:K623"/>
    <mergeCell ref="L623:P623"/>
    <mergeCell ref="R623:T624"/>
    <mergeCell ref="B625:H625"/>
    <mergeCell ref="I625:K625"/>
    <mergeCell ref="L625:P625"/>
    <mergeCell ref="R625:T626"/>
    <mergeCell ref="B619:H619"/>
    <mergeCell ref="I619:K619"/>
    <mergeCell ref="L619:P619"/>
    <mergeCell ref="R619:T620"/>
    <mergeCell ref="B621:H621"/>
    <mergeCell ref="I621:K621"/>
    <mergeCell ref="L621:P621"/>
    <mergeCell ref="R621:T622"/>
    <mergeCell ref="B639:H639"/>
    <mergeCell ref="I639:K639"/>
    <mergeCell ref="L639:P639"/>
    <mergeCell ref="R639:T640"/>
    <mergeCell ref="B641:H641"/>
    <mergeCell ref="I641:K641"/>
    <mergeCell ref="L641:P641"/>
    <mergeCell ref="R641:T642"/>
    <mergeCell ref="B635:H635"/>
    <mergeCell ref="I635:K635"/>
    <mergeCell ref="L635:P635"/>
    <mergeCell ref="R635:T636"/>
    <mergeCell ref="B637:H637"/>
    <mergeCell ref="I637:K637"/>
    <mergeCell ref="L637:P637"/>
    <mergeCell ref="R637:T638"/>
    <mergeCell ref="B631:H631"/>
    <mergeCell ref="I631:K631"/>
    <mergeCell ref="L631:P631"/>
    <mergeCell ref="R631:T632"/>
    <mergeCell ref="B633:H633"/>
    <mergeCell ref="I633:K633"/>
    <mergeCell ref="L633:P633"/>
    <mergeCell ref="R633:T634"/>
    <mergeCell ref="B651:H651"/>
    <mergeCell ref="I651:K651"/>
    <mergeCell ref="L651:P651"/>
    <mergeCell ref="R651:T652"/>
    <mergeCell ref="B653:H653"/>
    <mergeCell ref="I653:K653"/>
    <mergeCell ref="L653:P653"/>
    <mergeCell ref="R653:T654"/>
    <mergeCell ref="B647:H647"/>
    <mergeCell ref="I647:K647"/>
    <mergeCell ref="L647:P647"/>
    <mergeCell ref="R647:T648"/>
    <mergeCell ref="B649:H649"/>
    <mergeCell ref="I649:K649"/>
    <mergeCell ref="L649:P649"/>
    <mergeCell ref="R649:T650"/>
    <mergeCell ref="B643:H643"/>
    <mergeCell ref="I643:K643"/>
    <mergeCell ref="L643:P643"/>
    <mergeCell ref="R643:T644"/>
    <mergeCell ref="B645:H645"/>
    <mergeCell ref="I645:K645"/>
    <mergeCell ref="L645:P645"/>
    <mergeCell ref="R645:T646"/>
    <mergeCell ref="A666:U666"/>
    <mergeCell ref="A668:L668"/>
    <mergeCell ref="B670:H670"/>
    <mergeCell ref="I670:K670"/>
    <mergeCell ref="L670:P670"/>
    <mergeCell ref="R670:T670"/>
    <mergeCell ref="B659:H659"/>
    <mergeCell ref="I659:K659"/>
    <mergeCell ref="L659:P659"/>
    <mergeCell ref="R659:T660"/>
    <mergeCell ref="O662:S662"/>
    <mergeCell ref="A665:M665"/>
    <mergeCell ref="P665:V665"/>
    <mergeCell ref="B655:H655"/>
    <mergeCell ref="I655:K655"/>
    <mergeCell ref="L655:P655"/>
    <mergeCell ref="R655:T656"/>
    <mergeCell ref="B657:H657"/>
    <mergeCell ref="I657:K657"/>
    <mergeCell ref="L657:P657"/>
    <mergeCell ref="R657:T658"/>
    <mergeCell ref="B676:H676"/>
    <mergeCell ref="I676:K676"/>
    <mergeCell ref="L676:P676"/>
    <mergeCell ref="R676:T676"/>
    <mergeCell ref="B677:H677"/>
    <mergeCell ref="I677:K677"/>
    <mergeCell ref="L677:P677"/>
    <mergeCell ref="R677:T677"/>
    <mergeCell ref="B673:H673"/>
    <mergeCell ref="I673:K673"/>
    <mergeCell ref="L673:P673"/>
    <mergeCell ref="R673:T673"/>
    <mergeCell ref="B674:H674"/>
    <mergeCell ref="I674:K674"/>
    <mergeCell ref="L674:P674"/>
    <mergeCell ref="R674:T675"/>
    <mergeCell ref="B671:H671"/>
    <mergeCell ref="I671:K671"/>
    <mergeCell ref="L671:P671"/>
    <mergeCell ref="R671:T671"/>
    <mergeCell ref="B672:H672"/>
    <mergeCell ref="I672:K672"/>
    <mergeCell ref="L672:P672"/>
    <mergeCell ref="R672:T672"/>
    <mergeCell ref="B688:H688"/>
    <mergeCell ref="I688:K688"/>
    <mergeCell ref="L688:P688"/>
    <mergeCell ref="R688:T689"/>
    <mergeCell ref="O691:S691"/>
    <mergeCell ref="A692:L692"/>
    <mergeCell ref="O683:S683"/>
    <mergeCell ref="A684:L684"/>
    <mergeCell ref="B686:H686"/>
    <mergeCell ref="I686:K686"/>
    <mergeCell ref="L686:P686"/>
    <mergeCell ref="R686:T687"/>
    <mergeCell ref="B678:H678"/>
    <mergeCell ref="I678:K678"/>
    <mergeCell ref="L678:P678"/>
    <mergeCell ref="R678:T679"/>
    <mergeCell ref="B680:H680"/>
    <mergeCell ref="I680:K680"/>
    <mergeCell ref="L680:P680"/>
    <mergeCell ref="R680:T681"/>
    <mergeCell ref="B700:H700"/>
    <mergeCell ref="I700:K700"/>
    <mergeCell ref="L700:P700"/>
    <mergeCell ref="R700:T700"/>
    <mergeCell ref="B701:H701"/>
    <mergeCell ref="I701:K701"/>
    <mergeCell ref="L701:P701"/>
    <mergeCell ref="R701:T702"/>
    <mergeCell ref="B698:H698"/>
    <mergeCell ref="I698:K698"/>
    <mergeCell ref="L698:P698"/>
    <mergeCell ref="R698:T698"/>
    <mergeCell ref="B699:H699"/>
    <mergeCell ref="I699:K699"/>
    <mergeCell ref="L699:P699"/>
    <mergeCell ref="R699:T699"/>
    <mergeCell ref="B694:H694"/>
    <mergeCell ref="I694:K694"/>
    <mergeCell ref="L694:P694"/>
    <mergeCell ref="R694:T695"/>
    <mergeCell ref="B696:H696"/>
    <mergeCell ref="I696:K696"/>
    <mergeCell ref="L696:P696"/>
    <mergeCell ref="R696:T697"/>
    <mergeCell ref="O714:S714"/>
    <mergeCell ref="A717:M717"/>
    <mergeCell ref="P717:V717"/>
    <mergeCell ref="A718:U718"/>
    <mergeCell ref="A720:L720"/>
    <mergeCell ref="B722:H722"/>
    <mergeCell ref="I722:K722"/>
    <mergeCell ref="L722:P722"/>
    <mergeCell ref="R722:T722"/>
    <mergeCell ref="O708:S708"/>
    <mergeCell ref="A709:L709"/>
    <mergeCell ref="B711:H711"/>
    <mergeCell ref="I711:K711"/>
    <mergeCell ref="L711:P711"/>
    <mergeCell ref="R711:T712"/>
    <mergeCell ref="B703:H703"/>
    <mergeCell ref="I703:K703"/>
    <mergeCell ref="L703:P703"/>
    <mergeCell ref="R703:T704"/>
    <mergeCell ref="B705:H705"/>
    <mergeCell ref="I705:K705"/>
    <mergeCell ref="L705:P705"/>
    <mergeCell ref="R705:T706"/>
    <mergeCell ref="B731:H731"/>
    <mergeCell ref="I731:K731"/>
    <mergeCell ref="L731:P731"/>
    <mergeCell ref="R731:T732"/>
    <mergeCell ref="B733:H733"/>
    <mergeCell ref="I733:K733"/>
    <mergeCell ref="L733:P733"/>
    <mergeCell ref="R733:T734"/>
    <mergeCell ref="B727:H727"/>
    <mergeCell ref="I727:K727"/>
    <mergeCell ref="L727:P727"/>
    <mergeCell ref="R727:T728"/>
    <mergeCell ref="B729:H729"/>
    <mergeCell ref="I729:K729"/>
    <mergeCell ref="L729:P729"/>
    <mergeCell ref="R729:T730"/>
    <mergeCell ref="B723:H723"/>
    <mergeCell ref="I723:K723"/>
    <mergeCell ref="L723:P723"/>
    <mergeCell ref="R723:T724"/>
    <mergeCell ref="B725:H725"/>
    <mergeCell ref="I725:K725"/>
    <mergeCell ref="L725:P725"/>
    <mergeCell ref="R725:T726"/>
    <mergeCell ref="B743:H743"/>
    <mergeCell ref="I743:K743"/>
    <mergeCell ref="L743:P743"/>
    <mergeCell ref="R743:T744"/>
    <mergeCell ref="O746:S746"/>
    <mergeCell ref="A749:M749"/>
    <mergeCell ref="P749:V749"/>
    <mergeCell ref="B739:H739"/>
    <mergeCell ref="I739:K739"/>
    <mergeCell ref="L739:P739"/>
    <mergeCell ref="R739:T740"/>
    <mergeCell ref="B741:H741"/>
    <mergeCell ref="I741:K741"/>
    <mergeCell ref="L741:P741"/>
    <mergeCell ref="R741:T742"/>
    <mergeCell ref="B735:H735"/>
    <mergeCell ref="I735:K735"/>
    <mergeCell ref="L735:P735"/>
    <mergeCell ref="R735:T736"/>
    <mergeCell ref="B737:H737"/>
    <mergeCell ref="I737:K737"/>
    <mergeCell ref="L737:P737"/>
    <mergeCell ref="R737:T738"/>
    <mergeCell ref="B760:H760"/>
    <mergeCell ref="I760:K760"/>
    <mergeCell ref="L760:P760"/>
    <mergeCell ref="R760:T761"/>
    <mergeCell ref="B762:H762"/>
    <mergeCell ref="I762:K762"/>
    <mergeCell ref="L762:P762"/>
    <mergeCell ref="R762:T763"/>
    <mergeCell ref="B756:H756"/>
    <mergeCell ref="I756:K756"/>
    <mergeCell ref="L756:P756"/>
    <mergeCell ref="R756:T757"/>
    <mergeCell ref="B758:H758"/>
    <mergeCell ref="I758:K758"/>
    <mergeCell ref="L758:P758"/>
    <mergeCell ref="R758:T759"/>
    <mergeCell ref="A750:U750"/>
    <mergeCell ref="A752:L752"/>
    <mergeCell ref="B754:H754"/>
    <mergeCell ref="I754:K754"/>
    <mergeCell ref="L754:P754"/>
    <mergeCell ref="R754:T755"/>
    <mergeCell ref="B772:H772"/>
    <mergeCell ref="I772:K772"/>
    <mergeCell ref="L772:P772"/>
    <mergeCell ref="R772:T773"/>
    <mergeCell ref="B774:H774"/>
    <mergeCell ref="I774:K774"/>
    <mergeCell ref="L774:P774"/>
    <mergeCell ref="R774:T775"/>
    <mergeCell ref="B768:H768"/>
    <mergeCell ref="I768:K768"/>
    <mergeCell ref="L768:P768"/>
    <mergeCell ref="R768:T769"/>
    <mergeCell ref="B770:H770"/>
    <mergeCell ref="I770:K770"/>
    <mergeCell ref="L770:P770"/>
    <mergeCell ref="R770:T771"/>
    <mergeCell ref="B764:H764"/>
    <mergeCell ref="I764:K764"/>
    <mergeCell ref="L764:P764"/>
    <mergeCell ref="R764:T765"/>
    <mergeCell ref="B766:H766"/>
    <mergeCell ref="I766:K766"/>
    <mergeCell ref="L766:P766"/>
    <mergeCell ref="R766:T767"/>
    <mergeCell ref="B783:H783"/>
    <mergeCell ref="I783:K783"/>
    <mergeCell ref="L783:P783"/>
    <mergeCell ref="R783:T784"/>
    <mergeCell ref="O786:S786"/>
    <mergeCell ref="A787:L787"/>
    <mergeCell ref="B779:H779"/>
    <mergeCell ref="I779:K779"/>
    <mergeCell ref="L779:P779"/>
    <mergeCell ref="R779:T780"/>
    <mergeCell ref="B781:H781"/>
    <mergeCell ref="I781:K781"/>
    <mergeCell ref="L781:P781"/>
    <mergeCell ref="R781:T782"/>
    <mergeCell ref="B776:H776"/>
    <mergeCell ref="I776:K776"/>
    <mergeCell ref="L776:P776"/>
    <mergeCell ref="R776:T777"/>
    <mergeCell ref="B778:H778"/>
    <mergeCell ref="I778:K778"/>
    <mergeCell ref="L778:P778"/>
    <mergeCell ref="R778:T778"/>
    <mergeCell ref="B794:H794"/>
    <mergeCell ref="I794:K794"/>
    <mergeCell ref="L794:P794"/>
    <mergeCell ref="R794:T794"/>
    <mergeCell ref="O796:S796"/>
    <mergeCell ref="A799:M799"/>
    <mergeCell ref="P799:V799"/>
    <mergeCell ref="B791:H791"/>
    <mergeCell ref="I791:K791"/>
    <mergeCell ref="L791:P791"/>
    <mergeCell ref="R791:T792"/>
    <mergeCell ref="B793:H793"/>
    <mergeCell ref="I793:K793"/>
    <mergeCell ref="L793:P793"/>
    <mergeCell ref="R793:T793"/>
    <mergeCell ref="B789:H789"/>
    <mergeCell ref="I789:K789"/>
    <mergeCell ref="L789:P789"/>
    <mergeCell ref="R789:T789"/>
    <mergeCell ref="B790:H790"/>
    <mergeCell ref="I790:K790"/>
    <mergeCell ref="L790:P790"/>
    <mergeCell ref="R790:T790"/>
    <mergeCell ref="B810:H810"/>
    <mergeCell ref="I810:K810"/>
    <mergeCell ref="L810:P810"/>
    <mergeCell ref="R810:T811"/>
    <mergeCell ref="B812:H812"/>
    <mergeCell ref="I812:K812"/>
    <mergeCell ref="L812:P812"/>
    <mergeCell ref="R812:T812"/>
    <mergeCell ref="B806:H806"/>
    <mergeCell ref="I806:K806"/>
    <mergeCell ref="L806:P806"/>
    <mergeCell ref="R806:T807"/>
    <mergeCell ref="B808:H808"/>
    <mergeCell ref="I808:K808"/>
    <mergeCell ref="L808:P808"/>
    <mergeCell ref="R808:T809"/>
    <mergeCell ref="A800:U800"/>
    <mergeCell ref="A802:L802"/>
    <mergeCell ref="B804:H804"/>
    <mergeCell ref="I804:K804"/>
    <mergeCell ref="L804:P804"/>
    <mergeCell ref="R804:T805"/>
    <mergeCell ref="B821:H821"/>
    <mergeCell ref="I821:K821"/>
    <mergeCell ref="L821:P821"/>
    <mergeCell ref="R821:T822"/>
    <mergeCell ref="B823:H823"/>
    <mergeCell ref="I823:K823"/>
    <mergeCell ref="L823:P823"/>
    <mergeCell ref="R823:T824"/>
    <mergeCell ref="B817:H817"/>
    <mergeCell ref="I817:K817"/>
    <mergeCell ref="L817:P817"/>
    <mergeCell ref="R817:T818"/>
    <mergeCell ref="B819:H819"/>
    <mergeCell ref="I819:K819"/>
    <mergeCell ref="L819:P819"/>
    <mergeCell ref="R819:T820"/>
    <mergeCell ref="B813:H813"/>
    <mergeCell ref="I813:K813"/>
    <mergeCell ref="L813:P813"/>
    <mergeCell ref="R813:T814"/>
    <mergeCell ref="B815:H815"/>
    <mergeCell ref="I815:K815"/>
    <mergeCell ref="L815:P815"/>
    <mergeCell ref="R815:T816"/>
    <mergeCell ref="B833:H833"/>
    <mergeCell ref="I833:K833"/>
    <mergeCell ref="L833:P833"/>
    <mergeCell ref="R833:T834"/>
    <mergeCell ref="B835:H835"/>
    <mergeCell ref="I835:K835"/>
    <mergeCell ref="L835:P835"/>
    <mergeCell ref="R835:T836"/>
    <mergeCell ref="B829:H829"/>
    <mergeCell ref="I829:K829"/>
    <mergeCell ref="L829:P829"/>
    <mergeCell ref="R829:T830"/>
    <mergeCell ref="B831:H831"/>
    <mergeCell ref="I831:K831"/>
    <mergeCell ref="L831:P831"/>
    <mergeCell ref="R831:T832"/>
    <mergeCell ref="B825:H825"/>
    <mergeCell ref="I825:K825"/>
    <mergeCell ref="L825:P825"/>
    <mergeCell ref="R825:T826"/>
    <mergeCell ref="B827:H827"/>
    <mergeCell ref="I827:K827"/>
    <mergeCell ref="L827:P827"/>
    <mergeCell ref="R827:T828"/>
    <mergeCell ref="B845:H845"/>
    <mergeCell ref="I845:K845"/>
    <mergeCell ref="L845:P845"/>
    <mergeCell ref="R845:T845"/>
    <mergeCell ref="B846:H846"/>
    <mergeCell ref="I846:K846"/>
    <mergeCell ref="L846:P846"/>
    <mergeCell ref="R846:T847"/>
    <mergeCell ref="B841:H841"/>
    <mergeCell ref="I841:K841"/>
    <mergeCell ref="L841:P841"/>
    <mergeCell ref="R841:T842"/>
    <mergeCell ref="B843:H843"/>
    <mergeCell ref="I843:K843"/>
    <mergeCell ref="L843:P843"/>
    <mergeCell ref="R843:T844"/>
    <mergeCell ref="B837:H837"/>
    <mergeCell ref="I837:K837"/>
    <mergeCell ref="L837:P837"/>
    <mergeCell ref="R837:T838"/>
    <mergeCell ref="B839:H839"/>
    <mergeCell ref="I839:K839"/>
    <mergeCell ref="L839:P839"/>
    <mergeCell ref="R839:T840"/>
    <mergeCell ref="B855:H855"/>
    <mergeCell ref="I855:K855"/>
    <mergeCell ref="L855:P855"/>
    <mergeCell ref="R855:T855"/>
    <mergeCell ref="B856:H856"/>
    <mergeCell ref="I856:K856"/>
    <mergeCell ref="L856:P856"/>
    <mergeCell ref="R856:T856"/>
    <mergeCell ref="B852:H852"/>
    <mergeCell ref="I852:K852"/>
    <mergeCell ref="L852:P852"/>
    <mergeCell ref="R852:T853"/>
    <mergeCell ref="B854:H854"/>
    <mergeCell ref="I854:K854"/>
    <mergeCell ref="L854:P854"/>
    <mergeCell ref="R854:T854"/>
    <mergeCell ref="B848:H848"/>
    <mergeCell ref="I848:K848"/>
    <mergeCell ref="L848:P848"/>
    <mergeCell ref="R848:T849"/>
    <mergeCell ref="B850:H850"/>
    <mergeCell ref="I850:K850"/>
    <mergeCell ref="L850:P850"/>
    <mergeCell ref="R850:T851"/>
    <mergeCell ref="B870:H870"/>
    <mergeCell ref="I870:K870"/>
    <mergeCell ref="L870:P870"/>
    <mergeCell ref="R870:T872"/>
    <mergeCell ref="B873:H873"/>
    <mergeCell ref="I873:K873"/>
    <mergeCell ref="L873:P873"/>
    <mergeCell ref="R873:T875"/>
    <mergeCell ref="A863:U863"/>
    <mergeCell ref="A865:L865"/>
    <mergeCell ref="B867:H867"/>
    <mergeCell ref="I867:K867"/>
    <mergeCell ref="L867:P867"/>
    <mergeCell ref="R867:T869"/>
    <mergeCell ref="B857:H857"/>
    <mergeCell ref="I857:K857"/>
    <mergeCell ref="L857:P857"/>
    <mergeCell ref="R857:T859"/>
    <mergeCell ref="A862:M862"/>
    <mergeCell ref="P862:V862"/>
    <mergeCell ref="B884:H884"/>
    <mergeCell ref="I884:K884"/>
    <mergeCell ref="L884:P884"/>
    <mergeCell ref="R884:T885"/>
    <mergeCell ref="B886:H886"/>
    <mergeCell ref="I886:K886"/>
    <mergeCell ref="L886:P886"/>
    <mergeCell ref="R886:T887"/>
    <mergeCell ref="B880:H880"/>
    <mergeCell ref="I880:K880"/>
    <mergeCell ref="L880:P880"/>
    <mergeCell ref="R880:T881"/>
    <mergeCell ref="B882:H882"/>
    <mergeCell ref="I882:K882"/>
    <mergeCell ref="L882:P882"/>
    <mergeCell ref="R882:T883"/>
    <mergeCell ref="B876:H876"/>
    <mergeCell ref="I876:K876"/>
    <mergeCell ref="L876:P876"/>
    <mergeCell ref="R876:T877"/>
    <mergeCell ref="B878:H878"/>
    <mergeCell ref="I878:K878"/>
    <mergeCell ref="L878:P878"/>
    <mergeCell ref="R878:T879"/>
    <mergeCell ref="B895:H895"/>
    <mergeCell ref="I895:K895"/>
    <mergeCell ref="L895:P895"/>
    <mergeCell ref="R895:T896"/>
    <mergeCell ref="B897:H897"/>
    <mergeCell ref="I897:K897"/>
    <mergeCell ref="L897:P897"/>
    <mergeCell ref="R897:T898"/>
    <mergeCell ref="B891:H891"/>
    <mergeCell ref="I891:K891"/>
    <mergeCell ref="L891:P891"/>
    <mergeCell ref="R891:T892"/>
    <mergeCell ref="B893:H893"/>
    <mergeCell ref="I893:K893"/>
    <mergeCell ref="L893:P893"/>
    <mergeCell ref="R893:T894"/>
    <mergeCell ref="B888:H888"/>
    <mergeCell ref="I888:K888"/>
    <mergeCell ref="L888:P888"/>
    <mergeCell ref="R888:T888"/>
    <mergeCell ref="B889:H889"/>
    <mergeCell ref="I889:K889"/>
    <mergeCell ref="L889:P889"/>
    <mergeCell ref="R889:T890"/>
    <mergeCell ref="B906:H906"/>
    <mergeCell ref="I906:K906"/>
    <mergeCell ref="L906:P906"/>
    <mergeCell ref="R906:T907"/>
    <mergeCell ref="B908:H908"/>
    <mergeCell ref="I908:K908"/>
    <mergeCell ref="L908:P908"/>
    <mergeCell ref="R908:T909"/>
    <mergeCell ref="B903:H903"/>
    <mergeCell ref="I903:K903"/>
    <mergeCell ref="L903:P903"/>
    <mergeCell ref="R903:T904"/>
    <mergeCell ref="B905:H905"/>
    <mergeCell ref="I905:K905"/>
    <mergeCell ref="L905:P905"/>
    <mergeCell ref="R905:T905"/>
    <mergeCell ref="B899:H899"/>
    <mergeCell ref="I899:K899"/>
    <mergeCell ref="L899:P899"/>
    <mergeCell ref="R899:T900"/>
    <mergeCell ref="B901:H901"/>
    <mergeCell ref="I901:K901"/>
    <mergeCell ref="L901:P901"/>
    <mergeCell ref="R901:T902"/>
    <mergeCell ref="B920:H920"/>
    <mergeCell ref="I920:K920"/>
    <mergeCell ref="L920:P920"/>
    <mergeCell ref="R920:T921"/>
    <mergeCell ref="B922:H922"/>
    <mergeCell ref="I922:K922"/>
    <mergeCell ref="L922:P922"/>
    <mergeCell ref="R922:T923"/>
    <mergeCell ref="B914:H914"/>
    <mergeCell ref="I914:K914"/>
    <mergeCell ref="L914:P914"/>
    <mergeCell ref="R914:T916"/>
    <mergeCell ref="B917:H917"/>
    <mergeCell ref="I917:K917"/>
    <mergeCell ref="L917:P917"/>
    <mergeCell ref="R917:T919"/>
    <mergeCell ref="B910:H910"/>
    <mergeCell ref="I910:K910"/>
    <mergeCell ref="L910:P910"/>
    <mergeCell ref="R910:T911"/>
    <mergeCell ref="B912:H912"/>
    <mergeCell ref="I912:K912"/>
    <mergeCell ref="L912:P912"/>
    <mergeCell ref="R912:T913"/>
    <mergeCell ref="B934:H934"/>
    <mergeCell ref="I934:K934"/>
    <mergeCell ref="L934:P934"/>
    <mergeCell ref="R934:T934"/>
    <mergeCell ref="B935:H935"/>
    <mergeCell ref="I935:K935"/>
    <mergeCell ref="L935:P935"/>
    <mergeCell ref="R935:T935"/>
    <mergeCell ref="B932:H932"/>
    <mergeCell ref="I932:K932"/>
    <mergeCell ref="L932:P932"/>
    <mergeCell ref="R932:T932"/>
    <mergeCell ref="B933:H933"/>
    <mergeCell ref="I933:K933"/>
    <mergeCell ref="L933:P933"/>
    <mergeCell ref="R933:T933"/>
    <mergeCell ref="A926:M926"/>
    <mergeCell ref="P926:V926"/>
    <mergeCell ref="A927:U927"/>
    <mergeCell ref="A929:L929"/>
    <mergeCell ref="B931:H931"/>
    <mergeCell ref="I931:K931"/>
    <mergeCell ref="L931:P931"/>
    <mergeCell ref="R931:T931"/>
    <mergeCell ref="B942:H942"/>
    <mergeCell ref="I942:K942"/>
    <mergeCell ref="L942:P942"/>
    <mergeCell ref="R942:T942"/>
    <mergeCell ref="B943:H943"/>
    <mergeCell ref="I943:K943"/>
    <mergeCell ref="L943:P943"/>
    <mergeCell ref="R943:T944"/>
    <mergeCell ref="B938:H938"/>
    <mergeCell ref="I938:K938"/>
    <mergeCell ref="L938:P938"/>
    <mergeCell ref="R938:T939"/>
    <mergeCell ref="B940:H940"/>
    <mergeCell ref="I940:K940"/>
    <mergeCell ref="L940:P940"/>
    <mergeCell ref="R940:T941"/>
    <mergeCell ref="B936:H936"/>
    <mergeCell ref="I936:K936"/>
    <mergeCell ref="L936:P936"/>
    <mergeCell ref="R936:T936"/>
    <mergeCell ref="B937:H937"/>
    <mergeCell ref="I937:K937"/>
    <mergeCell ref="L937:P937"/>
    <mergeCell ref="R937:T937"/>
    <mergeCell ref="B952:H952"/>
    <mergeCell ref="I952:K952"/>
    <mergeCell ref="L952:P952"/>
    <mergeCell ref="R952:T952"/>
    <mergeCell ref="B953:H953"/>
    <mergeCell ref="I953:K953"/>
    <mergeCell ref="L953:P953"/>
    <mergeCell ref="R953:T954"/>
    <mergeCell ref="B949:H949"/>
    <mergeCell ref="I949:K949"/>
    <mergeCell ref="L949:P949"/>
    <mergeCell ref="R949:T950"/>
    <mergeCell ref="B951:H951"/>
    <mergeCell ref="I951:K951"/>
    <mergeCell ref="L951:P951"/>
    <mergeCell ref="R951:T951"/>
    <mergeCell ref="B945:H945"/>
    <mergeCell ref="I945:K945"/>
    <mergeCell ref="L945:P945"/>
    <mergeCell ref="R945:T946"/>
    <mergeCell ref="B947:H947"/>
    <mergeCell ref="I947:K947"/>
    <mergeCell ref="L947:P947"/>
    <mergeCell ref="R947:T948"/>
    <mergeCell ref="B963:H963"/>
    <mergeCell ref="I963:K963"/>
    <mergeCell ref="L963:P963"/>
    <mergeCell ref="R963:T963"/>
    <mergeCell ref="O965:S965"/>
    <mergeCell ref="A968:M968"/>
    <mergeCell ref="P968:V968"/>
    <mergeCell ref="B959:H959"/>
    <mergeCell ref="I959:K959"/>
    <mergeCell ref="L959:P959"/>
    <mergeCell ref="R959:T960"/>
    <mergeCell ref="B961:H961"/>
    <mergeCell ref="I961:K961"/>
    <mergeCell ref="L961:P961"/>
    <mergeCell ref="R961:T962"/>
    <mergeCell ref="B955:H955"/>
    <mergeCell ref="I955:K955"/>
    <mergeCell ref="L955:P955"/>
    <mergeCell ref="R955:T956"/>
    <mergeCell ref="B957:H957"/>
    <mergeCell ref="I957:K957"/>
    <mergeCell ref="L957:P957"/>
    <mergeCell ref="R957:T958"/>
    <mergeCell ref="B978:H978"/>
    <mergeCell ref="I978:K978"/>
    <mergeCell ref="L978:P978"/>
    <mergeCell ref="R978:T978"/>
    <mergeCell ref="B979:H979"/>
    <mergeCell ref="I979:K980"/>
    <mergeCell ref="L979:P979"/>
    <mergeCell ref="R979:T979"/>
    <mergeCell ref="B974:H974"/>
    <mergeCell ref="I974:K974"/>
    <mergeCell ref="L974:P974"/>
    <mergeCell ref="R974:T975"/>
    <mergeCell ref="B976:H976"/>
    <mergeCell ref="I976:K976"/>
    <mergeCell ref="L976:P976"/>
    <mergeCell ref="R976:T977"/>
    <mergeCell ref="A969:U969"/>
    <mergeCell ref="A971:L971"/>
    <mergeCell ref="B973:H973"/>
    <mergeCell ref="I973:K973"/>
    <mergeCell ref="L973:P973"/>
    <mergeCell ref="R973:T973"/>
    <mergeCell ref="B986:H986"/>
    <mergeCell ref="I986:K986"/>
    <mergeCell ref="L986:P986"/>
    <mergeCell ref="R986:T987"/>
    <mergeCell ref="B988:H988"/>
    <mergeCell ref="I988:K988"/>
    <mergeCell ref="L988:P988"/>
    <mergeCell ref="R988:T989"/>
    <mergeCell ref="B983:H983"/>
    <mergeCell ref="I983:K983"/>
    <mergeCell ref="L983:P983"/>
    <mergeCell ref="R983:T984"/>
    <mergeCell ref="B985:H985"/>
    <mergeCell ref="I985:K985"/>
    <mergeCell ref="L985:P985"/>
    <mergeCell ref="R985:T985"/>
    <mergeCell ref="B981:H981"/>
    <mergeCell ref="I981:K981"/>
    <mergeCell ref="L981:P981"/>
    <mergeCell ref="R981:T981"/>
    <mergeCell ref="B982:H982"/>
    <mergeCell ref="I982:K982"/>
    <mergeCell ref="L982:P982"/>
    <mergeCell ref="R982:T982"/>
    <mergeCell ref="B995:H995"/>
    <mergeCell ref="I995:K995"/>
    <mergeCell ref="L995:P995"/>
    <mergeCell ref="R995:T996"/>
    <mergeCell ref="B997:H997"/>
    <mergeCell ref="I997:K997"/>
    <mergeCell ref="L997:P997"/>
    <mergeCell ref="R997:T997"/>
    <mergeCell ref="B992:H992"/>
    <mergeCell ref="I992:K992"/>
    <mergeCell ref="L992:P992"/>
    <mergeCell ref="R992:T992"/>
    <mergeCell ref="B993:H993"/>
    <mergeCell ref="I993:K993"/>
    <mergeCell ref="L993:P993"/>
    <mergeCell ref="R993:T994"/>
    <mergeCell ref="B990:H990"/>
    <mergeCell ref="I990:K990"/>
    <mergeCell ref="L990:P990"/>
    <mergeCell ref="R990:T990"/>
    <mergeCell ref="B991:H991"/>
    <mergeCell ref="I991:K991"/>
    <mergeCell ref="L991:P991"/>
    <mergeCell ref="R991:T991"/>
    <mergeCell ref="B1007:H1007"/>
    <mergeCell ref="I1007:K1007"/>
    <mergeCell ref="L1007:P1007"/>
    <mergeCell ref="R1007:T1008"/>
    <mergeCell ref="B1009:H1009"/>
    <mergeCell ref="I1009:K1009"/>
    <mergeCell ref="L1009:P1009"/>
    <mergeCell ref="R1009:T1010"/>
    <mergeCell ref="B1001:H1001"/>
    <mergeCell ref="I1001:K1001"/>
    <mergeCell ref="L1001:P1001"/>
    <mergeCell ref="R1001:T1002"/>
    <mergeCell ref="O1004:S1004"/>
    <mergeCell ref="A1005:L1005"/>
    <mergeCell ref="B998:H998"/>
    <mergeCell ref="I998:K998"/>
    <mergeCell ref="L998:P998"/>
    <mergeCell ref="R998:T999"/>
    <mergeCell ref="B1000:H1000"/>
    <mergeCell ref="I1000:K1000"/>
    <mergeCell ref="L1000:P1000"/>
    <mergeCell ref="R1000:T1000"/>
    <mergeCell ref="B1019:H1019"/>
    <mergeCell ref="I1019:K1019"/>
    <mergeCell ref="L1019:P1019"/>
    <mergeCell ref="R1019:T1020"/>
    <mergeCell ref="B1021:H1021"/>
    <mergeCell ref="I1021:K1021"/>
    <mergeCell ref="L1021:P1021"/>
    <mergeCell ref="R1021:T1022"/>
    <mergeCell ref="B1015:H1015"/>
    <mergeCell ref="I1015:K1015"/>
    <mergeCell ref="L1015:P1015"/>
    <mergeCell ref="R1015:T1016"/>
    <mergeCell ref="B1017:H1017"/>
    <mergeCell ref="I1017:K1017"/>
    <mergeCell ref="L1017:P1017"/>
    <mergeCell ref="R1017:T1018"/>
    <mergeCell ref="B1011:H1011"/>
    <mergeCell ref="I1011:K1011"/>
    <mergeCell ref="L1011:P1011"/>
    <mergeCell ref="R1011:T1012"/>
    <mergeCell ref="B1013:H1013"/>
    <mergeCell ref="I1013:K1013"/>
    <mergeCell ref="L1013:P1013"/>
    <mergeCell ref="R1013:T1014"/>
    <mergeCell ref="B1040:H1040"/>
    <mergeCell ref="I1040:K1040"/>
    <mergeCell ref="L1040:P1040"/>
    <mergeCell ref="R1040:T1040"/>
    <mergeCell ref="B1041:H1041"/>
    <mergeCell ref="I1041:K1041"/>
    <mergeCell ref="L1041:P1041"/>
    <mergeCell ref="R1041:T1041"/>
    <mergeCell ref="B1034:H1034"/>
    <mergeCell ref="I1034:K1034"/>
    <mergeCell ref="L1034:P1034"/>
    <mergeCell ref="R1034:T1035"/>
    <mergeCell ref="O1037:S1037"/>
    <mergeCell ref="A1038:L1038"/>
    <mergeCell ref="O1024:S1024"/>
    <mergeCell ref="A1027:M1027"/>
    <mergeCell ref="P1027:V1027"/>
    <mergeCell ref="A1028:U1028"/>
    <mergeCell ref="A1030:L1030"/>
    <mergeCell ref="B1032:H1032"/>
    <mergeCell ref="I1032:K1032"/>
    <mergeCell ref="L1032:P1032"/>
    <mergeCell ref="R1032:T1033"/>
    <mergeCell ref="B1048:H1048"/>
    <mergeCell ref="I1048:K1048"/>
    <mergeCell ref="L1048:P1048"/>
    <mergeCell ref="R1048:T1049"/>
    <mergeCell ref="B1050:H1050"/>
    <mergeCell ref="I1050:K1050"/>
    <mergeCell ref="L1050:P1050"/>
    <mergeCell ref="R1050:T1050"/>
    <mergeCell ref="B1046:H1046"/>
    <mergeCell ref="I1046:K1046"/>
    <mergeCell ref="L1046:P1046"/>
    <mergeCell ref="R1046:T1046"/>
    <mergeCell ref="B1047:H1047"/>
    <mergeCell ref="I1047:K1047"/>
    <mergeCell ref="L1047:P1047"/>
    <mergeCell ref="R1047:T1047"/>
    <mergeCell ref="B1042:H1042"/>
    <mergeCell ref="I1042:K1042"/>
    <mergeCell ref="L1042:P1042"/>
    <mergeCell ref="R1042:T1043"/>
    <mergeCell ref="B1044:H1044"/>
    <mergeCell ref="I1044:K1044"/>
    <mergeCell ref="L1044:P1044"/>
    <mergeCell ref="R1044:T1045"/>
    <mergeCell ref="B1060:H1060"/>
    <mergeCell ref="I1060:K1060"/>
    <mergeCell ref="L1060:P1060"/>
    <mergeCell ref="R1060:T1060"/>
    <mergeCell ref="B1061:H1061"/>
    <mergeCell ref="I1061:K1061"/>
    <mergeCell ref="L1061:P1061"/>
    <mergeCell ref="R1061:T1061"/>
    <mergeCell ref="B1057:H1057"/>
    <mergeCell ref="I1057:K1057"/>
    <mergeCell ref="L1057:P1057"/>
    <mergeCell ref="R1057:T1058"/>
    <mergeCell ref="B1059:H1059"/>
    <mergeCell ref="I1059:K1059"/>
    <mergeCell ref="L1059:P1059"/>
    <mergeCell ref="R1059:T1059"/>
    <mergeCell ref="O1052:S1052"/>
    <mergeCell ref="A1053:L1053"/>
    <mergeCell ref="B1055:H1055"/>
    <mergeCell ref="I1055:K1055"/>
    <mergeCell ref="L1055:P1055"/>
    <mergeCell ref="R1055:T1056"/>
    <mergeCell ref="O1068:S1068"/>
    <mergeCell ref="C1070:J1070"/>
    <mergeCell ref="K1070:R1070"/>
    <mergeCell ref="S1070:U1070"/>
    <mergeCell ref="A1073:M1073"/>
    <mergeCell ref="P1073:V1073"/>
    <mergeCell ref="B1065:H1065"/>
    <mergeCell ref="I1065:K1065"/>
    <mergeCell ref="L1065:P1065"/>
    <mergeCell ref="R1065:T1065"/>
    <mergeCell ref="B1066:H1066"/>
    <mergeCell ref="I1066:K1066"/>
    <mergeCell ref="L1066:P1066"/>
    <mergeCell ref="R1066:T1066"/>
    <mergeCell ref="B1062:H1062"/>
    <mergeCell ref="I1062:K1062"/>
    <mergeCell ref="L1062:P1062"/>
    <mergeCell ref="R1062:T1062"/>
    <mergeCell ref="B1063:H1063"/>
    <mergeCell ref="I1063:K1063"/>
    <mergeCell ref="L1063:P1063"/>
    <mergeCell ref="R1063:T1064"/>
  </mergeCells>
  <pageMargins left="0.5" right="0.5" top="0.5" bottom="0.5" header="0" footer="0"/>
  <pageSetup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C3A6B-7756-49FE-845F-63297C78C797}">
  <dimension ref="A1:T1048576"/>
  <sheetViews>
    <sheetView topLeftCell="B1" zoomScale="98" zoomScaleNormal="98" workbookViewId="0">
      <selection activeCell="I130" sqref="I130"/>
    </sheetView>
  </sheetViews>
  <sheetFormatPr defaultRowHeight="15" x14ac:dyDescent="0.25"/>
  <cols>
    <col min="1" max="1" width="7.28515625" hidden="1" customWidth="1"/>
    <col min="2" max="2" width="23.28515625" customWidth="1"/>
    <col min="3" max="3" width="16" customWidth="1"/>
    <col min="4" max="5" width="18.28515625" customWidth="1"/>
    <col min="6" max="6" width="14.85546875" bestFit="1" customWidth="1"/>
    <col min="7" max="7" width="9.140625" customWidth="1"/>
    <col min="8" max="8" width="15.85546875" customWidth="1"/>
    <col min="9" max="9" width="15.5703125" customWidth="1"/>
    <col min="10" max="10" width="16.7109375" customWidth="1"/>
    <col min="11" max="11" width="12" customWidth="1"/>
    <col min="12" max="12" width="8.85546875" customWidth="1"/>
    <col min="13" max="13" width="11.42578125" customWidth="1"/>
    <col min="14" max="36" width="8.85546875" customWidth="1"/>
  </cols>
  <sheetData>
    <row r="1" spans="2:20" ht="18" x14ac:dyDescent="0.25">
      <c r="B1" s="191" t="s">
        <v>251</v>
      </c>
      <c r="C1" s="191"/>
      <c r="D1" s="191"/>
      <c r="E1" s="191"/>
      <c r="F1" s="191"/>
    </row>
    <row r="2" spans="2:20" x14ac:dyDescent="0.25">
      <c r="B2" s="192">
        <v>44398</v>
      </c>
      <c r="C2" s="192"/>
      <c r="D2" s="192"/>
      <c r="E2" s="192"/>
      <c r="F2" s="192"/>
    </row>
    <row r="4" spans="2:20" ht="15.75" x14ac:dyDescent="0.25">
      <c r="B4" s="190" t="s">
        <v>252</v>
      </c>
      <c r="C4" s="190"/>
      <c r="D4" s="190"/>
      <c r="E4" s="190"/>
      <c r="F4" s="190"/>
      <c r="J4" s="193" t="s">
        <v>253</v>
      </c>
      <c r="K4" s="193"/>
      <c r="L4" s="193"/>
      <c r="M4" s="193"/>
    </row>
    <row r="5" spans="2:20" ht="15.75" thickBot="1" x14ac:dyDescent="0.3">
      <c r="C5" s="99" t="s">
        <v>254</v>
      </c>
      <c r="D5" s="99" t="s">
        <v>255</v>
      </c>
      <c r="E5" s="99" t="s">
        <v>10</v>
      </c>
    </row>
    <row r="6" spans="2:20" x14ac:dyDescent="0.25">
      <c r="C6" s="100"/>
      <c r="D6" s="101"/>
      <c r="E6" s="102"/>
      <c r="J6" s="103"/>
      <c r="K6" s="104"/>
      <c r="L6" s="104" t="s">
        <v>256</v>
      </c>
      <c r="M6" s="105"/>
      <c r="O6" s="106" t="s">
        <v>257</v>
      </c>
      <c r="P6" s="107"/>
      <c r="Q6" s="108"/>
      <c r="R6" s="106" t="s">
        <v>258</v>
      </c>
      <c r="S6" s="107"/>
      <c r="T6" s="108"/>
    </row>
    <row r="7" spans="2:20" x14ac:dyDescent="0.25">
      <c r="C7" s="109" t="s">
        <v>259</v>
      </c>
      <c r="D7" s="110">
        <v>7</v>
      </c>
      <c r="E7" s="111">
        <v>3696.45</v>
      </c>
      <c r="J7" s="112" t="s">
        <v>260</v>
      </c>
      <c r="K7" s="113">
        <f>639.57+53.79+680.05+121.9+399.63</f>
        <v>1894.94</v>
      </c>
      <c r="L7" s="114">
        <f>68.42*50.33%</f>
        <v>34.435786</v>
      </c>
      <c r="M7" s="115">
        <f>+K7-L7</f>
        <v>1860.504214</v>
      </c>
      <c r="O7" s="116" t="s">
        <v>261</v>
      </c>
      <c r="Q7" s="117"/>
      <c r="R7" s="118">
        <v>22</v>
      </c>
      <c r="T7" s="117"/>
    </row>
    <row r="8" spans="2:20" x14ac:dyDescent="0.25">
      <c r="C8" s="119" t="s">
        <v>262</v>
      </c>
      <c r="D8" s="110">
        <v>1</v>
      </c>
      <c r="E8" s="120"/>
      <c r="J8" s="121" t="s">
        <v>263</v>
      </c>
      <c r="K8" s="122">
        <f>719.78+1150.15</f>
        <v>1869.93</v>
      </c>
      <c r="L8" s="114">
        <f>68.42*49.67%</f>
        <v>33.984214000000001</v>
      </c>
      <c r="M8" s="115">
        <f>+K8-L8</f>
        <v>1835.945786</v>
      </c>
      <c r="O8" s="116" t="s">
        <v>264</v>
      </c>
      <c r="Q8" s="117"/>
      <c r="R8" s="118">
        <v>25</v>
      </c>
      <c r="T8" s="117"/>
    </row>
    <row r="9" spans="2:20" x14ac:dyDescent="0.25">
      <c r="C9" s="123" t="s">
        <v>265</v>
      </c>
      <c r="D9" s="124"/>
      <c r="E9" s="125">
        <f>SUM(E7:E8)</f>
        <v>3696.45</v>
      </c>
      <c r="J9" s="126"/>
      <c r="K9" s="127"/>
      <c r="L9" s="127"/>
      <c r="M9" s="115"/>
      <c r="O9" s="118">
        <v>17</v>
      </c>
      <c r="P9">
        <v>18</v>
      </c>
      <c r="Q9" s="117"/>
      <c r="R9" s="118"/>
      <c r="T9" s="117"/>
    </row>
    <row r="10" spans="2:20" x14ac:dyDescent="0.25">
      <c r="C10" s="128"/>
      <c r="D10" s="129"/>
      <c r="E10" s="130"/>
      <c r="J10" s="126" t="s">
        <v>266</v>
      </c>
      <c r="K10" s="113">
        <f>SUM(K7:K8)</f>
        <v>3764.87</v>
      </c>
      <c r="L10" s="114">
        <f>+L8+L7</f>
        <v>68.42</v>
      </c>
      <c r="M10" s="115">
        <f>SUM(M7:M8)</f>
        <v>3696.45</v>
      </c>
      <c r="O10" s="118">
        <v>23</v>
      </c>
      <c r="P10">
        <v>20</v>
      </c>
      <c r="Q10" s="117"/>
      <c r="R10" s="118"/>
      <c r="T10" s="117"/>
    </row>
    <row r="11" spans="2:20" x14ac:dyDescent="0.25">
      <c r="D11" s="131"/>
      <c r="E11" s="132"/>
      <c r="J11" s="126"/>
      <c r="K11" s="127"/>
      <c r="L11" s="127"/>
      <c r="M11" s="115"/>
      <c r="O11" s="118">
        <v>29</v>
      </c>
      <c r="P11">
        <v>24</v>
      </c>
      <c r="R11" t="s">
        <v>267</v>
      </c>
      <c r="S11">
        <v>83350</v>
      </c>
    </row>
    <row r="12" spans="2:20" ht="15.75" thickBot="1" x14ac:dyDescent="0.3">
      <c r="B12" s="190" t="s">
        <v>268</v>
      </c>
      <c r="C12" s="190"/>
      <c r="D12" s="190"/>
      <c r="E12" s="190"/>
      <c r="F12" s="190"/>
      <c r="J12" s="133"/>
      <c r="K12" s="134"/>
      <c r="L12" s="134"/>
      <c r="M12" s="135"/>
      <c r="R12" s="124" t="s">
        <v>269</v>
      </c>
      <c r="S12" s="124" t="s">
        <v>270</v>
      </c>
    </row>
    <row r="13" spans="2:20" x14ac:dyDescent="0.25">
      <c r="B13" s="190" t="s">
        <v>271</v>
      </c>
      <c r="C13" s="190"/>
      <c r="D13" s="190"/>
      <c r="E13" s="190"/>
      <c r="F13" s="190"/>
      <c r="G13" s="136"/>
    </row>
    <row r="14" spans="2:20" x14ac:dyDescent="0.25">
      <c r="B14" s="190" t="s">
        <v>272</v>
      </c>
      <c r="C14" s="190"/>
      <c r="D14" s="190"/>
      <c r="E14" s="190"/>
      <c r="F14" s="190"/>
      <c r="G14" s="136"/>
      <c r="I14" s="137"/>
    </row>
    <row r="15" spans="2:20" x14ac:dyDescent="0.25">
      <c r="B15" s="136"/>
      <c r="C15" s="136"/>
      <c r="D15" s="136"/>
      <c r="E15" s="136"/>
      <c r="F15" s="136"/>
      <c r="G15" s="136"/>
    </row>
    <row r="16" spans="2:20" x14ac:dyDescent="0.25">
      <c r="B16" s="99" t="s">
        <v>273</v>
      </c>
      <c r="C16" s="99" t="s">
        <v>274</v>
      </c>
      <c r="D16" s="99" t="s">
        <v>201</v>
      </c>
      <c r="E16" s="99" t="s">
        <v>208</v>
      </c>
      <c r="F16" s="99" t="s">
        <v>275</v>
      </c>
    </row>
    <row r="17" spans="2:11" hidden="1" x14ac:dyDescent="0.25">
      <c r="B17" s="138" t="s">
        <v>276</v>
      </c>
      <c r="C17" s="139"/>
      <c r="D17" s="138" t="s">
        <v>277</v>
      </c>
      <c r="E17" s="138" t="s">
        <v>278</v>
      </c>
      <c r="F17" s="140"/>
    </row>
    <row r="18" spans="2:11" hidden="1" x14ac:dyDescent="0.25">
      <c r="B18" s="138" t="s">
        <v>276</v>
      </c>
      <c r="C18" s="139"/>
      <c r="D18" s="138" t="s">
        <v>277</v>
      </c>
      <c r="E18" s="138" t="s">
        <v>278</v>
      </c>
      <c r="F18" s="140"/>
    </row>
    <row r="19" spans="2:11" hidden="1" x14ac:dyDescent="0.25">
      <c r="B19" s="138" t="s">
        <v>276</v>
      </c>
      <c r="C19" s="139"/>
      <c r="D19" s="138" t="s">
        <v>277</v>
      </c>
      <c r="E19" s="138" t="s">
        <v>278</v>
      </c>
      <c r="F19" s="140"/>
    </row>
    <row r="20" spans="2:11" hidden="1" x14ac:dyDescent="0.25">
      <c r="B20" s="138" t="s">
        <v>276</v>
      </c>
      <c r="C20" s="139"/>
      <c r="D20" s="138" t="s">
        <v>277</v>
      </c>
      <c r="E20" s="138" t="s">
        <v>278</v>
      </c>
      <c r="F20" s="140"/>
    </row>
    <row r="21" spans="2:11" hidden="1" x14ac:dyDescent="0.25">
      <c r="B21" s="138" t="s">
        <v>276</v>
      </c>
      <c r="C21" s="139"/>
      <c r="D21" s="138" t="s">
        <v>277</v>
      </c>
      <c r="E21" s="138" t="s">
        <v>278</v>
      </c>
      <c r="F21" s="140"/>
    </row>
    <row r="22" spans="2:11" hidden="1" x14ac:dyDescent="0.25">
      <c r="B22" s="138" t="s">
        <v>276</v>
      </c>
      <c r="C22" s="139"/>
      <c r="D22" s="138" t="s">
        <v>277</v>
      </c>
      <c r="E22" s="138" t="s">
        <v>278</v>
      </c>
      <c r="F22" s="140"/>
    </row>
    <row r="23" spans="2:11" hidden="1" x14ac:dyDescent="0.25">
      <c r="B23" s="138" t="s">
        <v>276</v>
      </c>
      <c r="C23" s="139"/>
      <c r="D23" s="138" t="s">
        <v>277</v>
      </c>
      <c r="E23" s="138" t="s">
        <v>278</v>
      </c>
      <c r="F23" s="140"/>
    </row>
    <row r="24" spans="2:11" hidden="1" x14ac:dyDescent="0.25">
      <c r="B24" s="138" t="s">
        <v>276</v>
      </c>
      <c r="C24" s="139"/>
      <c r="D24" s="138" t="s">
        <v>277</v>
      </c>
      <c r="E24" s="138" t="s">
        <v>278</v>
      </c>
      <c r="F24" s="140"/>
    </row>
    <row r="25" spans="2:11" hidden="1" x14ac:dyDescent="0.25">
      <c r="B25" s="138" t="s">
        <v>276</v>
      </c>
      <c r="C25" s="139"/>
      <c r="D25" s="138" t="s">
        <v>277</v>
      </c>
      <c r="E25" s="138" t="s">
        <v>278</v>
      </c>
      <c r="F25" s="140"/>
    </row>
    <row r="26" spans="2:11" hidden="1" x14ac:dyDescent="0.25">
      <c r="B26" s="138" t="s">
        <v>276</v>
      </c>
      <c r="C26" s="139"/>
      <c r="D26" s="141" t="s">
        <v>277</v>
      </c>
      <c r="E26" s="141" t="s">
        <v>278</v>
      </c>
      <c r="F26" s="140"/>
    </row>
    <row r="27" spans="2:11" hidden="1" x14ac:dyDescent="0.25">
      <c r="B27" s="138" t="s">
        <v>276</v>
      </c>
      <c r="C27" s="139"/>
      <c r="D27" s="141" t="s">
        <v>277</v>
      </c>
      <c r="E27" s="141" t="s">
        <v>278</v>
      </c>
      <c r="F27" s="140"/>
    </row>
    <row r="28" spans="2:11" hidden="1" x14ac:dyDescent="0.25">
      <c r="B28" s="138" t="s">
        <v>276</v>
      </c>
      <c r="C28" s="139"/>
      <c r="D28" s="141" t="s">
        <v>277</v>
      </c>
      <c r="E28" s="141" t="s">
        <v>278</v>
      </c>
      <c r="F28" s="140"/>
    </row>
    <row r="29" spans="2:11" hidden="1" x14ac:dyDescent="0.25">
      <c r="B29" s="138" t="s">
        <v>276</v>
      </c>
      <c r="C29" s="139"/>
      <c r="D29" s="141" t="s">
        <v>277</v>
      </c>
      <c r="E29" s="141" t="s">
        <v>278</v>
      </c>
      <c r="F29" s="140" t="s">
        <v>2</v>
      </c>
    </row>
    <row r="30" spans="2:11" hidden="1" x14ac:dyDescent="0.25">
      <c r="B30" s="138" t="s">
        <v>276</v>
      </c>
      <c r="C30" s="139"/>
      <c r="D30" s="141" t="s">
        <v>277</v>
      </c>
      <c r="E30" s="141" t="s">
        <v>278</v>
      </c>
      <c r="F30" s="140"/>
    </row>
    <row r="31" spans="2:11" hidden="1" x14ac:dyDescent="0.25">
      <c r="B31" s="138" t="s">
        <v>276</v>
      </c>
      <c r="C31" s="139"/>
      <c r="D31" s="141" t="s">
        <v>277</v>
      </c>
      <c r="E31" s="141" t="s">
        <v>278</v>
      </c>
      <c r="F31" s="140"/>
      <c r="K31" t="s">
        <v>2</v>
      </c>
    </row>
    <row r="32" spans="2:11" hidden="1" x14ac:dyDescent="0.25">
      <c r="B32" s="138" t="s">
        <v>276</v>
      </c>
      <c r="C32" s="139"/>
      <c r="D32" s="141" t="s">
        <v>277</v>
      </c>
      <c r="E32" s="141" t="s">
        <v>278</v>
      </c>
      <c r="F32" s="140"/>
    </row>
    <row r="33" spans="2:6" hidden="1" x14ac:dyDescent="0.25">
      <c r="B33" s="138" t="s">
        <v>276</v>
      </c>
      <c r="C33" s="139"/>
      <c r="D33" s="141" t="s">
        <v>277</v>
      </c>
      <c r="E33" s="141" t="s">
        <v>278</v>
      </c>
      <c r="F33" s="140"/>
    </row>
    <row r="34" spans="2:6" hidden="1" x14ac:dyDescent="0.25">
      <c r="B34" s="138" t="s">
        <v>276</v>
      </c>
      <c r="C34" s="139"/>
      <c r="D34" s="141" t="s">
        <v>277</v>
      </c>
      <c r="E34" s="141" t="s">
        <v>278</v>
      </c>
      <c r="F34" s="140"/>
    </row>
    <row r="35" spans="2:6" hidden="1" x14ac:dyDescent="0.25">
      <c r="B35" s="138" t="s">
        <v>276</v>
      </c>
      <c r="C35" s="139"/>
      <c r="D35" s="138" t="s">
        <v>277</v>
      </c>
      <c r="E35" s="138" t="s">
        <v>278</v>
      </c>
      <c r="F35" s="140"/>
    </row>
    <row r="36" spans="2:6" hidden="1" x14ac:dyDescent="0.25">
      <c r="B36" s="138" t="s">
        <v>276</v>
      </c>
      <c r="C36" s="139"/>
      <c r="D36" s="138" t="s">
        <v>277</v>
      </c>
      <c r="E36" s="138" t="s">
        <v>278</v>
      </c>
      <c r="F36" s="140"/>
    </row>
    <row r="37" spans="2:6" hidden="1" x14ac:dyDescent="0.25">
      <c r="B37" s="138" t="s">
        <v>276</v>
      </c>
      <c r="C37" s="139"/>
      <c r="D37" s="138" t="s">
        <v>277</v>
      </c>
      <c r="E37" s="138" t="s">
        <v>278</v>
      </c>
      <c r="F37" s="140"/>
    </row>
    <row r="38" spans="2:6" hidden="1" x14ac:dyDescent="0.25">
      <c r="B38" s="138" t="s">
        <v>279</v>
      </c>
      <c r="C38" s="139"/>
      <c r="D38" s="138" t="s">
        <v>277</v>
      </c>
      <c r="E38" s="138" t="s">
        <v>278</v>
      </c>
      <c r="F38" s="140"/>
    </row>
    <row r="39" spans="2:6" hidden="1" x14ac:dyDescent="0.25">
      <c r="B39" s="138" t="s">
        <v>279</v>
      </c>
      <c r="C39" s="139"/>
      <c r="D39" s="138" t="s">
        <v>277</v>
      </c>
      <c r="E39" s="138" t="s">
        <v>278</v>
      </c>
      <c r="F39" s="140"/>
    </row>
    <row r="40" spans="2:6" hidden="1" x14ac:dyDescent="0.25">
      <c r="B40" s="138" t="s">
        <v>279</v>
      </c>
      <c r="C40" s="139"/>
      <c r="D40" s="138" t="s">
        <v>277</v>
      </c>
      <c r="E40" s="138" t="s">
        <v>278</v>
      </c>
      <c r="F40" s="140"/>
    </row>
    <row r="41" spans="2:6" hidden="1" x14ac:dyDescent="0.25">
      <c r="B41" s="138" t="s">
        <v>279</v>
      </c>
      <c r="C41" s="139"/>
      <c r="D41" s="138" t="s">
        <v>277</v>
      </c>
      <c r="E41" s="138" t="s">
        <v>278</v>
      </c>
      <c r="F41" s="140"/>
    </row>
    <row r="42" spans="2:6" hidden="1" x14ac:dyDescent="0.25">
      <c r="B42" s="138" t="s">
        <v>279</v>
      </c>
      <c r="C42" s="139"/>
      <c r="D42" s="138" t="s">
        <v>277</v>
      </c>
      <c r="E42" s="138" t="s">
        <v>278</v>
      </c>
      <c r="F42" s="140"/>
    </row>
    <row r="43" spans="2:6" hidden="1" x14ac:dyDescent="0.25">
      <c r="B43" s="138" t="s">
        <v>279</v>
      </c>
      <c r="C43" s="139"/>
      <c r="D43" s="138" t="s">
        <v>277</v>
      </c>
      <c r="E43" s="138" t="s">
        <v>278</v>
      </c>
      <c r="F43" s="140"/>
    </row>
    <row r="44" spans="2:6" hidden="1" x14ac:dyDescent="0.25">
      <c r="B44" s="138" t="s">
        <v>279</v>
      </c>
      <c r="C44" s="139"/>
      <c r="D44" s="138" t="s">
        <v>277</v>
      </c>
      <c r="E44" s="138" t="s">
        <v>278</v>
      </c>
      <c r="F44" s="140"/>
    </row>
    <row r="45" spans="2:6" hidden="1" x14ac:dyDescent="0.25">
      <c r="B45" s="138" t="s">
        <v>279</v>
      </c>
      <c r="C45" s="139"/>
      <c r="D45" s="138" t="s">
        <v>277</v>
      </c>
      <c r="E45" s="138" t="s">
        <v>278</v>
      </c>
      <c r="F45" s="140"/>
    </row>
    <row r="46" spans="2:6" hidden="1" x14ac:dyDescent="0.25">
      <c r="B46" s="138" t="s">
        <v>279</v>
      </c>
      <c r="C46" s="139"/>
      <c r="D46" s="138" t="s">
        <v>277</v>
      </c>
      <c r="E46" s="138" t="s">
        <v>278</v>
      </c>
      <c r="F46" s="140"/>
    </row>
    <row r="47" spans="2:6" hidden="1" x14ac:dyDescent="0.25">
      <c r="B47" s="138" t="s">
        <v>279</v>
      </c>
      <c r="C47" s="139"/>
      <c r="D47" s="138" t="s">
        <v>277</v>
      </c>
      <c r="E47" s="138" t="s">
        <v>278</v>
      </c>
      <c r="F47" s="140"/>
    </row>
    <row r="48" spans="2:6" hidden="1" x14ac:dyDescent="0.25">
      <c r="B48" s="138" t="s">
        <v>279</v>
      </c>
      <c r="C48" s="139"/>
      <c r="D48" s="138" t="s">
        <v>277</v>
      </c>
      <c r="E48" s="138" t="s">
        <v>278</v>
      </c>
      <c r="F48" s="140"/>
    </row>
    <row r="49" spans="2:6" hidden="1" x14ac:dyDescent="0.25">
      <c r="B49" s="138" t="s">
        <v>279</v>
      </c>
      <c r="C49" s="139"/>
      <c r="D49" s="138" t="s">
        <v>277</v>
      </c>
      <c r="E49" s="138" t="s">
        <v>278</v>
      </c>
      <c r="F49" s="140"/>
    </row>
    <row r="50" spans="2:6" hidden="1" x14ac:dyDescent="0.25">
      <c r="B50" s="138" t="s">
        <v>279</v>
      </c>
      <c r="C50" s="139"/>
      <c r="D50" s="138" t="s">
        <v>277</v>
      </c>
      <c r="E50" s="138" t="s">
        <v>278</v>
      </c>
      <c r="F50" s="140"/>
    </row>
    <row r="51" spans="2:6" hidden="1" x14ac:dyDescent="0.25">
      <c r="B51" s="138" t="s">
        <v>279</v>
      </c>
      <c r="C51" s="139"/>
      <c r="D51" s="138" t="s">
        <v>277</v>
      </c>
      <c r="E51" s="138" t="s">
        <v>278</v>
      </c>
      <c r="F51" s="140"/>
    </row>
    <row r="52" spans="2:6" hidden="1" x14ac:dyDescent="0.25">
      <c r="B52" s="138" t="s">
        <v>279</v>
      </c>
      <c r="C52" s="139"/>
      <c r="D52" s="138" t="s">
        <v>277</v>
      </c>
      <c r="E52" s="138" t="s">
        <v>278</v>
      </c>
      <c r="F52" s="140"/>
    </row>
    <row r="53" spans="2:6" hidden="1" x14ac:dyDescent="0.25">
      <c r="B53" s="138" t="s">
        <v>279</v>
      </c>
      <c r="C53" s="139"/>
      <c r="D53" s="138" t="s">
        <v>277</v>
      </c>
      <c r="E53" s="138" t="s">
        <v>278</v>
      </c>
      <c r="F53" s="140"/>
    </row>
    <row r="54" spans="2:6" hidden="1" x14ac:dyDescent="0.25">
      <c r="B54" s="138" t="s">
        <v>279</v>
      </c>
      <c r="C54" s="139"/>
      <c r="D54" s="138" t="s">
        <v>277</v>
      </c>
      <c r="E54" s="138" t="s">
        <v>278</v>
      </c>
      <c r="F54" s="140"/>
    </row>
    <row r="55" spans="2:6" hidden="1" x14ac:dyDescent="0.25">
      <c r="B55" s="138" t="s">
        <v>279</v>
      </c>
      <c r="C55" s="139"/>
      <c r="D55" s="138" t="s">
        <v>277</v>
      </c>
      <c r="E55" s="138" t="s">
        <v>278</v>
      </c>
      <c r="F55" s="140"/>
    </row>
    <row r="56" spans="2:6" hidden="1" x14ac:dyDescent="0.25">
      <c r="B56" s="138" t="s">
        <v>279</v>
      </c>
      <c r="C56" s="139"/>
      <c r="D56" s="138" t="s">
        <v>277</v>
      </c>
      <c r="E56" s="138" t="s">
        <v>278</v>
      </c>
      <c r="F56" s="140"/>
    </row>
    <row r="57" spans="2:6" hidden="1" x14ac:dyDescent="0.25">
      <c r="B57" s="138" t="s">
        <v>279</v>
      </c>
      <c r="C57" s="139"/>
      <c r="D57" s="138" t="s">
        <v>277</v>
      </c>
      <c r="E57" s="138" t="s">
        <v>278</v>
      </c>
      <c r="F57" s="140"/>
    </row>
    <row r="58" spans="2:6" hidden="1" x14ac:dyDescent="0.25">
      <c r="B58" s="138" t="s">
        <v>279</v>
      </c>
      <c r="C58" s="139"/>
      <c r="D58" s="138" t="s">
        <v>277</v>
      </c>
      <c r="E58" s="138" t="s">
        <v>278</v>
      </c>
      <c r="F58" s="140"/>
    </row>
    <row r="59" spans="2:6" hidden="1" x14ac:dyDescent="0.25">
      <c r="B59" s="138" t="s">
        <v>279</v>
      </c>
      <c r="C59" s="139"/>
      <c r="D59" s="138" t="s">
        <v>277</v>
      </c>
      <c r="E59" s="138" t="s">
        <v>278</v>
      </c>
      <c r="F59" s="140"/>
    </row>
    <row r="60" spans="2:6" hidden="1" x14ac:dyDescent="0.25">
      <c r="B60" s="138" t="s">
        <v>279</v>
      </c>
      <c r="C60" s="139"/>
      <c r="D60" s="138" t="s">
        <v>277</v>
      </c>
      <c r="E60" s="138" t="s">
        <v>278</v>
      </c>
      <c r="F60" s="140"/>
    </row>
    <row r="61" spans="2:6" hidden="1" x14ac:dyDescent="0.25">
      <c r="B61" s="138"/>
      <c r="C61" s="139"/>
      <c r="D61" s="138"/>
      <c r="E61" s="138"/>
      <c r="F61" s="140"/>
    </row>
    <row r="62" spans="2:6" hidden="1" x14ac:dyDescent="0.25">
      <c r="B62" s="138" t="s">
        <v>280</v>
      </c>
      <c r="C62" s="139"/>
      <c r="D62" s="138" t="s">
        <v>277</v>
      </c>
      <c r="E62" s="138" t="s">
        <v>278</v>
      </c>
      <c r="F62" s="140"/>
    </row>
    <row r="63" spans="2:6" hidden="1" x14ac:dyDescent="0.25">
      <c r="B63" s="138" t="s">
        <v>280</v>
      </c>
      <c r="C63" s="139"/>
      <c r="D63" s="138" t="s">
        <v>277</v>
      </c>
      <c r="E63" s="138" t="s">
        <v>278</v>
      </c>
      <c r="F63" s="140"/>
    </row>
    <row r="64" spans="2:6" hidden="1" x14ac:dyDescent="0.25">
      <c r="B64" s="138" t="s">
        <v>280</v>
      </c>
      <c r="C64" s="139"/>
      <c r="D64" s="138" t="s">
        <v>277</v>
      </c>
      <c r="E64" s="138" t="s">
        <v>278</v>
      </c>
      <c r="F64" s="140"/>
    </row>
    <row r="65" spans="2:6" hidden="1" x14ac:dyDescent="0.25">
      <c r="B65" s="138" t="s">
        <v>280</v>
      </c>
      <c r="C65" s="139"/>
      <c r="D65" s="138" t="s">
        <v>277</v>
      </c>
      <c r="E65" s="138" t="s">
        <v>278</v>
      </c>
      <c r="F65" s="140"/>
    </row>
    <row r="66" spans="2:6" hidden="1" x14ac:dyDescent="0.25">
      <c r="B66" s="138" t="s">
        <v>280</v>
      </c>
      <c r="C66" s="139"/>
      <c r="D66" s="138" t="s">
        <v>277</v>
      </c>
      <c r="E66" s="138" t="s">
        <v>278</v>
      </c>
      <c r="F66" s="140"/>
    </row>
    <row r="67" spans="2:6" hidden="1" x14ac:dyDescent="0.25">
      <c r="B67" s="138" t="s">
        <v>280</v>
      </c>
      <c r="C67" s="139"/>
      <c r="D67" s="138" t="s">
        <v>277</v>
      </c>
      <c r="E67" s="138" t="s">
        <v>278</v>
      </c>
      <c r="F67" s="140"/>
    </row>
    <row r="68" spans="2:6" hidden="1" x14ac:dyDescent="0.25">
      <c r="B68" s="138" t="s">
        <v>280</v>
      </c>
      <c r="C68" s="139"/>
      <c r="D68" s="138" t="s">
        <v>277</v>
      </c>
      <c r="E68" s="138" t="s">
        <v>278</v>
      </c>
      <c r="F68" s="140"/>
    </row>
    <row r="69" spans="2:6" hidden="1" x14ac:dyDescent="0.25">
      <c r="B69" s="138" t="s">
        <v>280</v>
      </c>
      <c r="C69" s="139"/>
      <c r="D69" s="138" t="s">
        <v>277</v>
      </c>
      <c r="E69" s="138" t="s">
        <v>278</v>
      </c>
      <c r="F69" s="140"/>
    </row>
    <row r="70" spans="2:6" hidden="1" x14ac:dyDescent="0.25">
      <c r="B70" s="138" t="s">
        <v>280</v>
      </c>
      <c r="C70" s="139"/>
      <c r="D70" s="138" t="s">
        <v>277</v>
      </c>
      <c r="E70" s="138" t="s">
        <v>278</v>
      </c>
      <c r="F70" s="140"/>
    </row>
    <row r="71" spans="2:6" hidden="1" x14ac:dyDescent="0.25">
      <c r="B71" s="138" t="s">
        <v>280</v>
      </c>
      <c r="C71" s="139"/>
      <c r="D71" s="138" t="s">
        <v>277</v>
      </c>
      <c r="E71" s="138" t="s">
        <v>278</v>
      </c>
      <c r="F71" s="140"/>
    </row>
    <row r="72" spans="2:6" hidden="1" x14ac:dyDescent="0.25">
      <c r="B72" s="138" t="s">
        <v>280</v>
      </c>
      <c r="C72" s="139"/>
      <c r="D72" s="138" t="s">
        <v>277</v>
      </c>
      <c r="E72" s="138" t="s">
        <v>278</v>
      </c>
      <c r="F72" s="140"/>
    </row>
    <row r="73" spans="2:6" hidden="1" x14ac:dyDescent="0.25">
      <c r="B73" s="138" t="s">
        <v>280</v>
      </c>
      <c r="C73" s="139"/>
      <c r="D73" s="138" t="s">
        <v>277</v>
      </c>
      <c r="E73" s="138" t="s">
        <v>278</v>
      </c>
      <c r="F73" s="140"/>
    </row>
    <row r="74" spans="2:6" hidden="1" x14ac:dyDescent="0.25">
      <c r="B74" s="138" t="s">
        <v>280</v>
      </c>
      <c r="C74" s="139"/>
      <c r="D74" s="138" t="s">
        <v>277</v>
      </c>
      <c r="E74" s="138" t="s">
        <v>278</v>
      </c>
      <c r="F74" s="140"/>
    </row>
    <row r="75" spans="2:6" hidden="1" x14ac:dyDescent="0.25">
      <c r="B75" s="138" t="s">
        <v>280</v>
      </c>
      <c r="C75" s="139"/>
      <c r="D75" s="138" t="s">
        <v>277</v>
      </c>
      <c r="E75" s="138" t="s">
        <v>278</v>
      </c>
      <c r="F75" s="140"/>
    </row>
    <row r="76" spans="2:6" hidden="1" x14ac:dyDescent="0.25">
      <c r="B76" s="138" t="s">
        <v>280</v>
      </c>
      <c r="C76" s="139"/>
      <c r="D76" s="138" t="s">
        <v>277</v>
      </c>
      <c r="E76" s="138" t="s">
        <v>278</v>
      </c>
      <c r="F76" s="140"/>
    </row>
    <row r="77" spans="2:6" hidden="1" x14ac:dyDescent="0.25">
      <c r="B77" s="138" t="s">
        <v>280</v>
      </c>
      <c r="C77" s="139"/>
      <c r="D77" s="138" t="s">
        <v>277</v>
      </c>
      <c r="E77" s="138" t="s">
        <v>278</v>
      </c>
      <c r="F77" s="140"/>
    </row>
    <row r="78" spans="2:6" hidden="1" x14ac:dyDescent="0.25">
      <c r="B78" s="138" t="s">
        <v>280</v>
      </c>
      <c r="C78" s="139"/>
      <c r="D78" s="138" t="s">
        <v>277</v>
      </c>
      <c r="E78" s="138" t="s">
        <v>278</v>
      </c>
      <c r="F78" s="140"/>
    </row>
    <row r="79" spans="2:6" hidden="1" x14ac:dyDescent="0.25">
      <c r="B79" s="138" t="s">
        <v>280</v>
      </c>
      <c r="C79" s="139"/>
      <c r="D79" s="138" t="s">
        <v>277</v>
      </c>
      <c r="E79" s="138" t="s">
        <v>278</v>
      </c>
      <c r="F79" s="140"/>
    </row>
    <row r="80" spans="2:6" hidden="1" x14ac:dyDescent="0.25">
      <c r="B80" s="138" t="s">
        <v>280</v>
      </c>
      <c r="C80" s="139"/>
      <c r="D80" s="138" t="s">
        <v>277</v>
      </c>
      <c r="E80" s="138" t="s">
        <v>278</v>
      </c>
      <c r="F80" s="140"/>
    </row>
    <row r="81" spans="2:6" hidden="1" x14ac:dyDescent="0.25">
      <c r="B81" s="138" t="s">
        <v>280</v>
      </c>
      <c r="C81" s="139"/>
      <c r="D81" s="138" t="s">
        <v>277</v>
      </c>
      <c r="E81" s="138" t="s">
        <v>278</v>
      </c>
      <c r="F81" s="140"/>
    </row>
    <row r="82" spans="2:6" hidden="1" x14ac:dyDescent="0.25">
      <c r="B82" s="138" t="s">
        <v>280</v>
      </c>
      <c r="C82" s="139"/>
      <c r="D82" s="138" t="s">
        <v>277</v>
      </c>
      <c r="E82" s="138" t="s">
        <v>278</v>
      </c>
      <c r="F82" s="140"/>
    </row>
    <row r="83" spans="2:6" hidden="1" x14ac:dyDescent="0.25">
      <c r="B83" s="138" t="s">
        <v>280</v>
      </c>
      <c r="C83" s="139"/>
      <c r="D83" s="138" t="s">
        <v>277</v>
      </c>
      <c r="E83" s="138" t="s">
        <v>278</v>
      </c>
      <c r="F83" s="140"/>
    </row>
    <row r="84" spans="2:6" hidden="1" x14ac:dyDescent="0.25">
      <c r="B84" s="138" t="s">
        <v>280</v>
      </c>
      <c r="C84" s="139"/>
      <c r="D84" s="138" t="s">
        <v>277</v>
      </c>
      <c r="E84" s="138" t="s">
        <v>278</v>
      </c>
      <c r="F84" s="140"/>
    </row>
    <row r="85" spans="2:6" hidden="1" x14ac:dyDescent="0.25">
      <c r="B85" s="138" t="s">
        <v>280</v>
      </c>
      <c r="C85" s="139"/>
      <c r="D85" s="138" t="s">
        <v>277</v>
      </c>
      <c r="E85" s="138" t="s">
        <v>278</v>
      </c>
      <c r="F85" s="140"/>
    </row>
    <row r="86" spans="2:6" hidden="1" x14ac:dyDescent="0.25">
      <c r="B86" s="138" t="s">
        <v>280</v>
      </c>
      <c r="C86" s="139"/>
      <c r="D86" s="138" t="s">
        <v>277</v>
      </c>
      <c r="E86" s="138" t="s">
        <v>278</v>
      </c>
      <c r="F86" s="140"/>
    </row>
    <row r="87" spans="2:6" hidden="1" x14ac:dyDescent="0.25">
      <c r="B87" s="138" t="s">
        <v>280</v>
      </c>
      <c r="C87" s="139"/>
      <c r="D87" s="138" t="s">
        <v>277</v>
      </c>
      <c r="E87" s="138" t="s">
        <v>278</v>
      </c>
      <c r="F87" s="140"/>
    </row>
    <row r="88" spans="2:6" hidden="1" x14ac:dyDescent="0.25">
      <c r="B88" s="138" t="s">
        <v>280</v>
      </c>
      <c r="C88" s="139"/>
      <c r="D88" s="138" t="s">
        <v>277</v>
      </c>
      <c r="E88" s="138" t="s">
        <v>278</v>
      </c>
      <c r="F88" s="140"/>
    </row>
    <row r="89" spans="2:6" hidden="1" x14ac:dyDescent="0.25">
      <c r="B89" s="138" t="s">
        <v>280</v>
      </c>
      <c r="C89" s="139"/>
      <c r="D89" s="138" t="s">
        <v>277</v>
      </c>
      <c r="E89" s="138" t="s">
        <v>278</v>
      </c>
      <c r="F89" s="140"/>
    </row>
    <row r="90" spans="2:6" hidden="1" x14ac:dyDescent="0.25">
      <c r="B90" s="138" t="s">
        <v>280</v>
      </c>
      <c r="C90" s="139"/>
      <c r="D90" s="138" t="s">
        <v>277</v>
      </c>
      <c r="E90" s="138" t="s">
        <v>278</v>
      </c>
      <c r="F90" s="140"/>
    </row>
    <row r="91" spans="2:6" hidden="1" x14ac:dyDescent="0.25">
      <c r="B91" s="138" t="s">
        <v>280</v>
      </c>
      <c r="C91" s="139"/>
      <c r="D91" s="138" t="s">
        <v>277</v>
      </c>
      <c r="E91" s="138" t="s">
        <v>278</v>
      </c>
      <c r="F91" s="140"/>
    </row>
    <row r="92" spans="2:6" hidden="1" x14ac:dyDescent="0.25">
      <c r="B92" s="138" t="s">
        <v>280</v>
      </c>
      <c r="C92" s="139"/>
      <c r="D92" s="138" t="s">
        <v>277</v>
      </c>
      <c r="E92" s="138" t="s">
        <v>278</v>
      </c>
      <c r="F92" s="140"/>
    </row>
    <row r="93" spans="2:6" hidden="1" x14ac:dyDescent="0.25">
      <c r="B93" s="138" t="s">
        <v>280</v>
      </c>
      <c r="C93" s="139"/>
      <c r="D93" s="138" t="s">
        <v>277</v>
      </c>
      <c r="E93" s="138" t="s">
        <v>278</v>
      </c>
      <c r="F93" s="140"/>
    </row>
    <row r="94" spans="2:6" hidden="1" x14ac:dyDescent="0.25">
      <c r="B94" s="138" t="s">
        <v>280</v>
      </c>
      <c r="C94" s="139"/>
      <c r="D94" s="138" t="s">
        <v>277</v>
      </c>
      <c r="E94" s="138" t="s">
        <v>278</v>
      </c>
      <c r="F94" s="140"/>
    </row>
    <row r="95" spans="2:6" hidden="1" x14ac:dyDescent="0.25">
      <c r="B95" s="138" t="s">
        <v>280</v>
      </c>
      <c r="C95" s="139"/>
      <c r="D95" s="138" t="s">
        <v>277</v>
      </c>
      <c r="E95" s="138" t="s">
        <v>278</v>
      </c>
      <c r="F95" s="140"/>
    </row>
    <row r="96" spans="2:6" hidden="1" x14ac:dyDescent="0.25">
      <c r="B96" s="138" t="s">
        <v>280</v>
      </c>
      <c r="C96" s="139"/>
      <c r="D96" s="138" t="s">
        <v>277</v>
      </c>
      <c r="E96" s="138" t="s">
        <v>278</v>
      </c>
      <c r="F96" s="140"/>
    </row>
    <row r="97" spans="2:6" hidden="1" x14ac:dyDescent="0.25">
      <c r="B97" s="138" t="s">
        <v>280</v>
      </c>
      <c r="C97" s="139"/>
      <c r="D97" s="138" t="s">
        <v>277</v>
      </c>
      <c r="E97" s="138" t="s">
        <v>278</v>
      </c>
      <c r="F97" s="140"/>
    </row>
    <row r="98" spans="2:6" hidden="1" x14ac:dyDescent="0.25">
      <c r="B98" s="138" t="s">
        <v>280</v>
      </c>
      <c r="C98" s="139"/>
      <c r="D98" s="138" t="s">
        <v>277</v>
      </c>
      <c r="E98" s="138" t="s">
        <v>278</v>
      </c>
      <c r="F98" s="140"/>
    </row>
    <row r="99" spans="2:6" hidden="1" x14ac:dyDescent="0.25">
      <c r="B99" s="138" t="s">
        <v>280</v>
      </c>
      <c r="C99" s="139"/>
      <c r="D99" s="138" t="s">
        <v>277</v>
      </c>
      <c r="E99" s="138" t="s">
        <v>278</v>
      </c>
      <c r="F99" s="140"/>
    </row>
    <row r="100" spans="2:6" hidden="1" x14ac:dyDescent="0.25">
      <c r="B100" s="138" t="s">
        <v>280</v>
      </c>
      <c r="C100" s="139"/>
      <c r="D100" s="138" t="s">
        <v>277</v>
      </c>
      <c r="E100" s="138" t="s">
        <v>278</v>
      </c>
      <c r="F100" s="140"/>
    </row>
    <row r="101" spans="2:6" hidden="1" x14ac:dyDescent="0.25">
      <c r="B101" s="138" t="s">
        <v>280</v>
      </c>
      <c r="C101" s="139"/>
      <c r="D101" s="138" t="s">
        <v>277</v>
      </c>
      <c r="E101" s="138" t="s">
        <v>278</v>
      </c>
      <c r="F101" s="140"/>
    </row>
    <row r="102" spans="2:6" hidden="1" x14ac:dyDescent="0.25">
      <c r="B102" s="138" t="s">
        <v>280</v>
      </c>
      <c r="C102" s="139"/>
      <c r="D102" s="138" t="s">
        <v>277</v>
      </c>
      <c r="E102" s="138" t="s">
        <v>278</v>
      </c>
      <c r="F102" s="140"/>
    </row>
    <row r="103" spans="2:6" hidden="1" x14ac:dyDescent="0.25">
      <c r="B103" s="138" t="s">
        <v>280</v>
      </c>
      <c r="C103" s="139"/>
      <c r="D103" s="138" t="s">
        <v>277</v>
      </c>
      <c r="E103" s="138" t="s">
        <v>278</v>
      </c>
      <c r="F103" s="140"/>
    </row>
    <row r="104" spans="2:6" hidden="1" x14ac:dyDescent="0.25">
      <c r="B104" s="138" t="s">
        <v>280</v>
      </c>
      <c r="C104" s="139"/>
      <c r="D104" s="138" t="s">
        <v>277</v>
      </c>
      <c r="E104" s="138" t="s">
        <v>278</v>
      </c>
      <c r="F104" s="140"/>
    </row>
    <row r="105" spans="2:6" hidden="1" x14ac:dyDescent="0.25">
      <c r="B105" s="138" t="s">
        <v>280</v>
      </c>
      <c r="C105" s="139"/>
      <c r="D105" s="138" t="s">
        <v>277</v>
      </c>
      <c r="E105" s="138" t="s">
        <v>278</v>
      </c>
      <c r="F105" s="140"/>
    </row>
    <row r="106" spans="2:6" hidden="1" x14ac:dyDescent="0.25">
      <c r="B106" s="138" t="s">
        <v>280</v>
      </c>
      <c r="C106" s="139"/>
      <c r="D106" s="138" t="s">
        <v>277</v>
      </c>
      <c r="E106" s="138" t="s">
        <v>278</v>
      </c>
      <c r="F106" s="140"/>
    </row>
    <row r="107" spans="2:6" hidden="1" x14ac:dyDescent="0.25">
      <c r="B107" s="138" t="s">
        <v>280</v>
      </c>
      <c r="C107" s="139"/>
      <c r="D107" s="138" t="s">
        <v>277</v>
      </c>
      <c r="E107" s="138" t="s">
        <v>278</v>
      </c>
      <c r="F107" s="140"/>
    </row>
    <row r="108" spans="2:6" hidden="1" x14ac:dyDescent="0.25">
      <c r="B108" s="138" t="s">
        <v>280</v>
      </c>
      <c r="C108" s="139"/>
      <c r="D108" s="138" t="s">
        <v>277</v>
      </c>
      <c r="E108" s="138" t="s">
        <v>278</v>
      </c>
      <c r="F108" s="140"/>
    </row>
    <row r="109" spans="2:6" hidden="1" x14ac:dyDescent="0.25">
      <c r="B109" s="138" t="s">
        <v>280</v>
      </c>
      <c r="C109" s="139"/>
      <c r="D109" s="138" t="s">
        <v>277</v>
      </c>
      <c r="E109" s="138" t="s">
        <v>278</v>
      </c>
      <c r="F109" s="140"/>
    </row>
    <row r="110" spans="2:6" hidden="1" x14ac:dyDescent="0.25">
      <c r="B110" s="138" t="s">
        <v>280</v>
      </c>
      <c r="C110" s="139"/>
      <c r="D110" s="138" t="s">
        <v>277</v>
      </c>
      <c r="E110" s="138" t="s">
        <v>278</v>
      </c>
      <c r="F110" s="140"/>
    </row>
    <row r="111" spans="2:6" hidden="1" x14ac:dyDescent="0.25">
      <c r="B111" s="138" t="s">
        <v>280</v>
      </c>
      <c r="C111" s="139"/>
      <c r="D111" s="138" t="s">
        <v>277</v>
      </c>
      <c r="E111" s="138" t="s">
        <v>278</v>
      </c>
      <c r="F111" s="140"/>
    </row>
    <row r="112" spans="2:6" hidden="1" x14ac:dyDescent="0.25">
      <c r="B112" s="138" t="s">
        <v>280</v>
      </c>
      <c r="C112" s="139"/>
      <c r="D112" s="138" t="s">
        <v>277</v>
      </c>
      <c r="E112" s="138" t="s">
        <v>278</v>
      </c>
      <c r="F112" s="140"/>
    </row>
    <row r="113" spans="2:7" hidden="1" x14ac:dyDescent="0.25">
      <c r="B113" s="138" t="s">
        <v>280</v>
      </c>
      <c r="C113" s="139"/>
      <c r="D113" s="138" t="s">
        <v>277</v>
      </c>
      <c r="E113" s="138" t="s">
        <v>278</v>
      </c>
      <c r="F113" s="140"/>
    </row>
    <row r="114" spans="2:7" hidden="1" x14ac:dyDescent="0.25">
      <c r="B114" s="138" t="s">
        <v>280</v>
      </c>
      <c r="C114" s="139"/>
      <c r="D114" s="138" t="s">
        <v>277</v>
      </c>
      <c r="E114" s="138" t="s">
        <v>278</v>
      </c>
      <c r="F114" s="140"/>
    </row>
    <row r="115" spans="2:7" hidden="1" x14ac:dyDescent="0.25">
      <c r="B115" s="138" t="s">
        <v>280</v>
      </c>
      <c r="C115" s="139"/>
      <c r="D115" s="138" t="s">
        <v>277</v>
      </c>
      <c r="E115" s="138" t="s">
        <v>278</v>
      </c>
      <c r="F115" s="140"/>
    </row>
    <row r="116" spans="2:7" hidden="1" x14ac:dyDescent="0.25">
      <c r="B116" s="138" t="s">
        <v>280</v>
      </c>
      <c r="C116" s="139"/>
      <c r="D116" s="138" t="s">
        <v>277</v>
      </c>
      <c r="E116" s="138" t="s">
        <v>278</v>
      </c>
      <c r="F116" s="140"/>
    </row>
    <row r="117" spans="2:7" hidden="1" x14ac:dyDescent="0.25">
      <c r="B117" s="138" t="s">
        <v>280</v>
      </c>
      <c r="C117" s="139"/>
      <c r="D117" s="138" t="s">
        <v>277</v>
      </c>
      <c r="E117" s="138" t="s">
        <v>278</v>
      </c>
      <c r="F117" s="140"/>
    </row>
    <row r="118" spans="2:7" hidden="1" x14ac:dyDescent="0.25">
      <c r="B118" s="138"/>
      <c r="C118" s="139"/>
      <c r="D118" s="138"/>
      <c r="E118" s="138"/>
      <c r="F118" s="140"/>
    </row>
    <row r="119" spans="2:7" x14ac:dyDescent="0.25">
      <c r="B119" s="138" t="s">
        <v>281</v>
      </c>
      <c r="C119" s="139">
        <v>44350</v>
      </c>
      <c r="D119" s="138" t="s">
        <v>277</v>
      </c>
      <c r="E119" s="138" t="s">
        <v>278</v>
      </c>
      <c r="F119" s="140">
        <v>75.73</v>
      </c>
    </row>
    <row r="120" spans="2:7" x14ac:dyDescent="0.25">
      <c r="B120" s="138" t="s">
        <v>281</v>
      </c>
      <c r="C120" s="139">
        <v>44350</v>
      </c>
      <c r="D120" s="138" t="s">
        <v>277</v>
      </c>
      <c r="E120" s="138" t="s">
        <v>278</v>
      </c>
      <c r="F120" s="140">
        <v>46.5</v>
      </c>
    </row>
    <row r="121" spans="2:7" x14ac:dyDescent="0.25">
      <c r="B121" s="138" t="s">
        <v>281</v>
      </c>
      <c r="C121" s="139">
        <v>44351</v>
      </c>
      <c r="D121" s="138" t="s">
        <v>277</v>
      </c>
      <c r="E121" s="138" t="s">
        <v>278</v>
      </c>
      <c r="F121" s="140">
        <v>28</v>
      </c>
    </row>
    <row r="122" spans="2:7" x14ac:dyDescent="0.25">
      <c r="B122" s="138" t="s">
        <v>281</v>
      </c>
      <c r="C122" s="139">
        <v>44351</v>
      </c>
      <c r="D122" s="138" t="s">
        <v>277</v>
      </c>
      <c r="E122" s="138" t="s">
        <v>278</v>
      </c>
      <c r="F122" s="140">
        <v>45</v>
      </c>
    </row>
    <row r="123" spans="2:7" x14ac:dyDescent="0.25">
      <c r="B123" s="138" t="s">
        <v>281</v>
      </c>
      <c r="C123" s="139">
        <v>44354</v>
      </c>
      <c r="D123" s="138" t="s">
        <v>277</v>
      </c>
      <c r="E123" s="138" t="s">
        <v>278</v>
      </c>
      <c r="F123" s="140">
        <v>50</v>
      </c>
      <c r="G123" s="140"/>
    </row>
    <row r="124" spans="2:7" hidden="1" x14ac:dyDescent="0.25">
      <c r="B124" s="138" t="s">
        <v>281</v>
      </c>
      <c r="C124" s="139"/>
      <c r="D124" s="138" t="s">
        <v>277</v>
      </c>
      <c r="E124" s="138" t="s">
        <v>278</v>
      </c>
      <c r="F124" s="140"/>
    </row>
    <row r="125" spans="2:7" hidden="1" x14ac:dyDescent="0.25">
      <c r="B125" s="138" t="s">
        <v>281</v>
      </c>
      <c r="C125" s="139"/>
      <c r="D125" s="138" t="s">
        <v>277</v>
      </c>
      <c r="E125" s="138" t="s">
        <v>278</v>
      </c>
      <c r="F125" s="140"/>
    </row>
    <row r="126" spans="2:7" hidden="1" x14ac:dyDescent="0.25">
      <c r="B126" s="138" t="s">
        <v>281</v>
      </c>
      <c r="C126" s="139"/>
      <c r="D126" s="138" t="s">
        <v>277</v>
      </c>
      <c r="E126" s="138" t="s">
        <v>278</v>
      </c>
      <c r="F126" s="140"/>
    </row>
    <row r="127" spans="2:7" x14ac:dyDescent="0.25">
      <c r="B127" s="138" t="s">
        <v>281</v>
      </c>
      <c r="C127" s="139">
        <v>44357</v>
      </c>
      <c r="D127" s="138" t="s">
        <v>277</v>
      </c>
      <c r="E127" s="138" t="s">
        <v>278</v>
      </c>
      <c r="F127" s="140">
        <v>69.959999999999994</v>
      </c>
    </row>
    <row r="128" spans="2:7" x14ac:dyDescent="0.25">
      <c r="B128" s="138" t="s">
        <v>281</v>
      </c>
      <c r="C128" s="139">
        <v>44357</v>
      </c>
      <c r="D128" s="138" t="s">
        <v>277</v>
      </c>
      <c r="E128" s="138" t="s">
        <v>278</v>
      </c>
      <c r="F128" s="140">
        <v>46</v>
      </c>
    </row>
    <row r="129" spans="2:8" x14ac:dyDescent="0.25">
      <c r="B129" s="138" t="s">
        <v>281</v>
      </c>
      <c r="C129" s="139">
        <v>44359</v>
      </c>
      <c r="D129" s="138" t="s">
        <v>277</v>
      </c>
      <c r="E129" s="138" t="s">
        <v>278</v>
      </c>
      <c r="F129" s="140">
        <v>33</v>
      </c>
    </row>
    <row r="130" spans="2:8" x14ac:dyDescent="0.25">
      <c r="B130" s="138" t="s">
        <v>281</v>
      </c>
      <c r="C130" s="139">
        <v>44363</v>
      </c>
      <c r="D130" s="138" t="s">
        <v>277</v>
      </c>
      <c r="E130" s="138" t="s">
        <v>278</v>
      </c>
      <c r="F130" s="140">
        <v>29.01</v>
      </c>
    </row>
    <row r="131" spans="2:8" x14ac:dyDescent="0.25">
      <c r="B131" s="138" t="s">
        <v>281</v>
      </c>
      <c r="C131" s="139">
        <v>44364</v>
      </c>
      <c r="D131" s="138" t="s">
        <v>277</v>
      </c>
      <c r="E131" s="138" t="s">
        <v>278</v>
      </c>
      <c r="F131" s="140">
        <v>69.37</v>
      </c>
    </row>
    <row r="132" spans="2:8" x14ac:dyDescent="0.25">
      <c r="B132" s="138" t="s">
        <v>281</v>
      </c>
      <c r="C132" s="139">
        <v>44364</v>
      </c>
      <c r="D132" s="138" t="s">
        <v>277</v>
      </c>
      <c r="E132" s="138" t="s">
        <v>278</v>
      </c>
      <c r="F132" s="140">
        <v>42.5</v>
      </c>
    </row>
    <row r="133" spans="2:8" x14ac:dyDescent="0.25">
      <c r="B133" s="138" t="s">
        <v>281</v>
      </c>
      <c r="C133" s="139">
        <v>44368</v>
      </c>
      <c r="D133" s="138" t="s">
        <v>277</v>
      </c>
      <c r="E133" s="138" t="s">
        <v>278</v>
      </c>
      <c r="F133" s="140">
        <v>50.5</v>
      </c>
    </row>
    <row r="134" spans="2:8" x14ac:dyDescent="0.25">
      <c r="B134" s="138" t="s">
        <v>281</v>
      </c>
      <c r="C134" s="139">
        <v>44376</v>
      </c>
      <c r="D134" s="138" t="s">
        <v>277</v>
      </c>
      <c r="E134" s="138" t="s">
        <v>278</v>
      </c>
      <c r="F134" s="140">
        <v>54</v>
      </c>
      <c r="G134" s="140"/>
      <c r="H134" s="140"/>
    </row>
    <row r="135" spans="2:8" x14ac:dyDescent="0.25">
      <c r="B135" s="138" t="s">
        <v>282</v>
      </c>
      <c r="C135" s="139">
        <v>44350</v>
      </c>
      <c r="D135" s="138" t="s">
        <v>277</v>
      </c>
      <c r="E135" s="138" t="s">
        <v>278</v>
      </c>
      <c r="F135" s="140">
        <v>53.79</v>
      </c>
      <c r="G135" s="140"/>
    </row>
    <row r="136" spans="2:8" x14ac:dyDescent="0.25">
      <c r="B136" s="138" t="s">
        <v>283</v>
      </c>
      <c r="C136" s="139">
        <v>44349</v>
      </c>
      <c r="D136" s="138" t="s">
        <v>277</v>
      </c>
      <c r="E136" s="138" t="s">
        <v>278</v>
      </c>
      <c r="F136" s="140">
        <v>69.02</v>
      </c>
    </row>
    <row r="137" spans="2:8" x14ac:dyDescent="0.25">
      <c r="B137" s="138" t="s">
        <v>283</v>
      </c>
      <c r="C137" s="139">
        <v>44354</v>
      </c>
      <c r="D137" s="138" t="s">
        <v>277</v>
      </c>
      <c r="E137" s="138" t="s">
        <v>278</v>
      </c>
      <c r="F137" s="140">
        <v>70.63</v>
      </c>
    </row>
    <row r="138" spans="2:8" x14ac:dyDescent="0.25">
      <c r="B138" s="138" t="s">
        <v>283</v>
      </c>
      <c r="C138" s="142">
        <v>44358</v>
      </c>
      <c r="D138" s="138" t="s">
        <v>277</v>
      </c>
      <c r="E138" s="138" t="s">
        <v>278</v>
      </c>
      <c r="F138" s="140">
        <v>42.19</v>
      </c>
    </row>
    <row r="139" spans="2:8" x14ac:dyDescent="0.25">
      <c r="B139" s="138" t="s">
        <v>283</v>
      </c>
      <c r="C139" s="139">
        <v>44364</v>
      </c>
      <c r="D139" s="138" t="s">
        <v>277</v>
      </c>
      <c r="E139" s="138" t="s">
        <v>278</v>
      </c>
      <c r="F139" s="140">
        <v>74.61</v>
      </c>
    </row>
    <row r="140" spans="2:8" x14ac:dyDescent="0.25">
      <c r="B140" s="138" t="s">
        <v>283</v>
      </c>
      <c r="C140" s="139">
        <v>44365</v>
      </c>
      <c r="D140" s="138" t="s">
        <v>277</v>
      </c>
      <c r="E140" s="138" t="s">
        <v>278</v>
      </c>
      <c r="F140" s="140">
        <v>77.959999999999994</v>
      </c>
    </row>
    <row r="141" spans="2:8" x14ac:dyDescent="0.25">
      <c r="B141" s="138" t="s">
        <v>283</v>
      </c>
      <c r="C141" s="139">
        <v>44365</v>
      </c>
      <c r="D141" s="138" t="s">
        <v>277</v>
      </c>
      <c r="E141" s="138" t="s">
        <v>278</v>
      </c>
      <c r="F141" s="140">
        <v>80</v>
      </c>
    </row>
    <row r="142" spans="2:8" x14ac:dyDescent="0.25">
      <c r="B142" s="138" t="s">
        <v>283</v>
      </c>
      <c r="C142" s="139">
        <v>44369</v>
      </c>
      <c r="D142" s="138" t="s">
        <v>277</v>
      </c>
      <c r="E142" s="138" t="s">
        <v>278</v>
      </c>
      <c r="F142" s="140">
        <v>79</v>
      </c>
    </row>
    <row r="143" spans="2:8" x14ac:dyDescent="0.25">
      <c r="B143" s="138" t="s">
        <v>283</v>
      </c>
      <c r="C143" s="139">
        <v>44370</v>
      </c>
      <c r="D143" s="138" t="s">
        <v>277</v>
      </c>
      <c r="E143" s="138" t="s">
        <v>278</v>
      </c>
      <c r="F143" s="140">
        <v>48.5</v>
      </c>
    </row>
    <row r="144" spans="2:8" x14ac:dyDescent="0.25">
      <c r="B144" s="138" t="s">
        <v>283</v>
      </c>
      <c r="C144" s="139">
        <v>44372</v>
      </c>
      <c r="D144" s="138" t="s">
        <v>277</v>
      </c>
      <c r="E144" s="138" t="s">
        <v>278</v>
      </c>
      <c r="F144" s="140">
        <v>70.95</v>
      </c>
      <c r="G144" s="140"/>
    </row>
    <row r="145" spans="2:6" x14ac:dyDescent="0.25">
      <c r="B145" s="138" t="s">
        <v>283</v>
      </c>
      <c r="C145" s="139">
        <v>44375</v>
      </c>
      <c r="D145" s="138" t="s">
        <v>277</v>
      </c>
      <c r="E145" s="138" t="s">
        <v>278</v>
      </c>
      <c r="F145" s="140">
        <v>67.19</v>
      </c>
    </row>
    <row r="146" spans="2:6" x14ac:dyDescent="0.25">
      <c r="B146" s="138" t="s">
        <v>284</v>
      </c>
      <c r="C146" s="139">
        <v>44349</v>
      </c>
      <c r="D146" s="138" t="s">
        <v>277</v>
      </c>
      <c r="E146" s="138" t="s">
        <v>278</v>
      </c>
      <c r="F146" s="140">
        <v>38.5</v>
      </c>
    </row>
    <row r="147" spans="2:6" x14ac:dyDescent="0.25">
      <c r="B147" s="138" t="s">
        <v>285</v>
      </c>
      <c r="C147" s="139">
        <v>44351</v>
      </c>
      <c r="D147" s="138" t="s">
        <v>277</v>
      </c>
      <c r="E147" s="138" t="s">
        <v>278</v>
      </c>
      <c r="F147" s="140">
        <v>43.18</v>
      </c>
    </row>
    <row r="148" spans="2:6" x14ac:dyDescent="0.25">
      <c r="B148" s="138" t="s">
        <v>284</v>
      </c>
      <c r="C148" s="139">
        <v>44354</v>
      </c>
      <c r="D148" s="138" t="s">
        <v>277</v>
      </c>
      <c r="E148" s="138" t="s">
        <v>278</v>
      </c>
      <c r="F148" s="140">
        <v>62.06</v>
      </c>
    </row>
    <row r="149" spans="2:6" x14ac:dyDescent="0.25">
      <c r="B149" s="138" t="s">
        <v>284</v>
      </c>
      <c r="C149" s="139">
        <v>44354</v>
      </c>
      <c r="D149" s="138" t="s">
        <v>277</v>
      </c>
      <c r="E149" s="138" t="s">
        <v>278</v>
      </c>
      <c r="F149" s="140">
        <v>100.02</v>
      </c>
    </row>
    <row r="150" spans="2:6" x14ac:dyDescent="0.25">
      <c r="B150" s="138" t="s">
        <v>284</v>
      </c>
      <c r="C150" s="139">
        <v>44355</v>
      </c>
      <c r="D150" s="138" t="s">
        <v>277</v>
      </c>
      <c r="E150" s="138" t="s">
        <v>278</v>
      </c>
      <c r="F150" s="140">
        <v>64.28</v>
      </c>
    </row>
    <row r="151" spans="2:6" x14ac:dyDescent="0.25">
      <c r="B151" s="138" t="s">
        <v>284</v>
      </c>
      <c r="C151" s="139">
        <v>44357</v>
      </c>
      <c r="D151" s="138" t="s">
        <v>277</v>
      </c>
      <c r="E151" s="138" t="s">
        <v>278</v>
      </c>
      <c r="F151" s="140">
        <v>125.02</v>
      </c>
    </row>
    <row r="152" spans="2:6" x14ac:dyDescent="0.25">
      <c r="B152" s="138" t="s">
        <v>284</v>
      </c>
      <c r="C152" s="139">
        <v>44362</v>
      </c>
      <c r="D152" s="138" t="s">
        <v>277</v>
      </c>
      <c r="E152" s="138" t="s">
        <v>278</v>
      </c>
      <c r="F152" s="140">
        <v>77.099999999999994</v>
      </c>
    </row>
    <row r="153" spans="2:6" x14ac:dyDescent="0.25">
      <c r="B153" s="138" t="s">
        <v>284</v>
      </c>
      <c r="C153" s="139">
        <v>44369</v>
      </c>
      <c r="D153" s="138" t="s">
        <v>277</v>
      </c>
      <c r="E153" s="138" t="s">
        <v>278</v>
      </c>
      <c r="F153" s="140">
        <v>60</v>
      </c>
    </row>
    <row r="154" spans="2:6" x14ac:dyDescent="0.25">
      <c r="B154" s="138" t="s">
        <v>284</v>
      </c>
      <c r="C154" s="139">
        <v>44370</v>
      </c>
      <c r="D154" s="138" t="s">
        <v>277</v>
      </c>
      <c r="E154" s="138" t="s">
        <v>278</v>
      </c>
      <c r="F154" s="140">
        <v>60.66</v>
      </c>
    </row>
    <row r="155" spans="2:6" x14ac:dyDescent="0.25">
      <c r="B155" s="138" t="s">
        <v>284</v>
      </c>
      <c r="C155" s="139">
        <v>44370</v>
      </c>
      <c r="D155" s="138" t="s">
        <v>277</v>
      </c>
      <c r="E155" s="138" t="s">
        <v>278</v>
      </c>
      <c r="F155" s="140">
        <v>64.739999999999995</v>
      </c>
    </row>
    <row r="156" spans="2:6" x14ac:dyDescent="0.25">
      <c r="B156" s="138" t="s">
        <v>284</v>
      </c>
      <c r="C156" s="139">
        <v>44376</v>
      </c>
      <c r="D156" s="138" t="s">
        <v>277</v>
      </c>
      <c r="E156" s="138" t="s">
        <v>278</v>
      </c>
      <c r="F156" s="140">
        <v>24.22</v>
      </c>
    </row>
    <row r="157" spans="2:6" x14ac:dyDescent="0.25">
      <c r="B157" s="138" t="s">
        <v>285</v>
      </c>
      <c r="C157" s="139">
        <v>44349</v>
      </c>
      <c r="D157" s="138" t="s">
        <v>277</v>
      </c>
      <c r="E157" s="138" t="s">
        <v>278</v>
      </c>
      <c r="F157" s="140">
        <v>54.75</v>
      </c>
    </row>
    <row r="158" spans="2:6" x14ac:dyDescent="0.25">
      <c r="B158" s="138" t="s">
        <v>285</v>
      </c>
      <c r="C158" s="139">
        <v>44371</v>
      </c>
      <c r="D158" s="138" t="s">
        <v>277</v>
      </c>
      <c r="E158" s="138" t="s">
        <v>278</v>
      </c>
      <c r="F158" s="140">
        <v>67.150000000000006</v>
      </c>
    </row>
    <row r="159" spans="2:6" x14ac:dyDescent="0.25">
      <c r="B159" s="138" t="s">
        <v>286</v>
      </c>
      <c r="C159" s="139">
        <v>44350</v>
      </c>
      <c r="D159" s="138" t="s">
        <v>277</v>
      </c>
      <c r="E159" s="138" t="s">
        <v>278</v>
      </c>
      <c r="F159" s="140">
        <v>59.29</v>
      </c>
    </row>
    <row r="160" spans="2:6" x14ac:dyDescent="0.25">
      <c r="B160" s="138" t="s">
        <v>286</v>
      </c>
      <c r="C160" s="139">
        <v>44351</v>
      </c>
      <c r="D160" s="138" t="s">
        <v>277</v>
      </c>
      <c r="E160" s="138" t="s">
        <v>278</v>
      </c>
      <c r="F160" s="140">
        <v>73.42</v>
      </c>
    </row>
    <row r="161" spans="2:6" x14ac:dyDescent="0.25">
      <c r="B161" s="138" t="s">
        <v>286</v>
      </c>
      <c r="C161" s="139">
        <v>44359</v>
      </c>
      <c r="D161" s="138" t="s">
        <v>277</v>
      </c>
      <c r="E161" s="138" t="s">
        <v>278</v>
      </c>
      <c r="F161" s="140">
        <v>41.07</v>
      </c>
    </row>
    <row r="162" spans="2:6" x14ac:dyDescent="0.25">
      <c r="B162" s="138" t="s">
        <v>286</v>
      </c>
      <c r="C162" s="139">
        <v>44363</v>
      </c>
      <c r="D162" s="138" t="s">
        <v>277</v>
      </c>
      <c r="E162" s="138" t="s">
        <v>278</v>
      </c>
      <c r="F162" s="140">
        <v>59.12</v>
      </c>
    </row>
    <row r="163" spans="2:6" x14ac:dyDescent="0.25">
      <c r="B163" s="138" t="s">
        <v>286</v>
      </c>
      <c r="C163" s="139">
        <v>44366</v>
      </c>
      <c r="D163" s="138" t="s">
        <v>277</v>
      </c>
      <c r="E163" s="138" t="s">
        <v>278</v>
      </c>
      <c r="F163" s="140">
        <v>50</v>
      </c>
    </row>
    <row r="164" spans="2:6" x14ac:dyDescent="0.25">
      <c r="B164" s="138" t="s">
        <v>286</v>
      </c>
      <c r="C164" s="139">
        <v>44372</v>
      </c>
      <c r="D164" s="138" t="s">
        <v>277</v>
      </c>
      <c r="E164" s="138" t="s">
        <v>278</v>
      </c>
      <c r="F164" s="140">
        <v>67.010000000000005</v>
      </c>
    </row>
    <row r="165" spans="2:6" x14ac:dyDescent="0.25">
      <c r="B165" s="138" t="s">
        <v>286</v>
      </c>
      <c r="C165" s="139">
        <v>44374</v>
      </c>
      <c r="D165" s="138" t="s">
        <v>277</v>
      </c>
      <c r="E165" s="138" t="s">
        <v>278</v>
      </c>
      <c r="F165" s="140">
        <v>49.72</v>
      </c>
    </row>
    <row r="166" spans="2:6" x14ac:dyDescent="0.25">
      <c r="B166" s="138" t="s">
        <v>287</v>
      </c>
      <c r="C166" s="139">
        <v>44349</v>
      </c>
      <c r="D166" s="138" t="s">
        <v>277</v>
      </c>
      <c r="E166" s="138" t="s">
        <v>278</v>
      </c>
      <c r="F166" s="140">
        <v>51.65</v>
      </c>
    </row>
    <row r="167" spans="2:6" x14ac:dyDescent="0.25">
      <c r="B167" s="138" t="s">
        <v>287</v>
      </c>
      <c r="C167" s="139">
        <v>44349</v>
      </c>
      <c r="D167" s="138" t="s">
        <v>277</v>
      </c>
      <c r="E167" s="138" t="s">
        <v>278</v>
      </c>
      <c r="F167" s="140">
        <v>62.3</v>
      </c>
    </row>
    <row r="168" spans="2:6" x14ac:dyDescent="0.25">
      <c r="B168" s="138" t="s">
        <v>287</v>
      </c>
      <c r="C168" s="139">
        <v>44349</v>
      </c>
      <c r="D168" s="138" t="s">
        <v>277</v>
      </c>
      <c r="E168" s="138" t="s">
        <v>278</v>
      </c>
      <c r="F168" s="140">
        <v>48.74</v>
      </c>
    </row>
    <row r="169" spans="2:6" x14ac:dyDescent="0.25">
      <c r="B169" s="138" t="s">
        <v>287</v>
      </c>
      <c r="C169" s="139">
        <v>44350</v>
      </c>
      <c r="D169" s="138" t="s">
        <v>277</v>
      </c>
      <c r="E169" s="138" t="s">
        <v>278</v>
      </c>
      <c r="F169" s="140">
        <v>72.03</v>
      </c>
    </row>
    <row r="170" spans="2:6" x14ac:dyDescent="0.25">
      <c r="B170" s="138" t="s">
        <v>287</v>
      </c>
      <c r="C170" s="139">
        <v>44350</v>
      </c>
      <c r="D170" s="138" t="s">
        <v>277</v>
      </c>
      <c r="E170" s="138" t="s">
        <v>278</v>
      </c>
      <c r="F170" s="140">
        <v>118.95</v>
      </c>
    </row>
    <row r="171" spans="2:6" x14ac:dyDescent="0.25">
      <c r="B171" s="138" t="s">
        <v>287</v>
      </c>
      <c r="C171" s="139">
        <v>44356</v>
      </c>
      <c r="D171" s="138" t="s">
        <v>277</v>
      </c>
      <c r="E171" s="138" t="s">
        <v>278</v>
      </c>
      <c r="F171" s="140">
        <v>65.02</v>
      </c>
    </row>
    <row r="172" spans="2:6" x14ac:dyDescent="0.25">
      <c r="B172" s="138" t="s">
        <v>287</v>
      </c>
      <c r="C172" s="139">
        <v>44361</v>
      </c>
      <c r="D172" s="138" t="s">
        <v>277</v>
      </c>
      <c r="E172" s="138" t="s">
        <v>278</v>
      </c>
      <c r="F172" s="140">
        <v>59.97</v>
      </c>
    </row>
    <row r="173" spans="2:6" x14ac:dyDescent="0.25">
      <c r="B173" s="138" t="s">
        <v>287</v>
      </c>
      <c r="C173" s="139">
        <v>44361</v>
      </c>
      <c r="D173" s="138" t="s">
        <v>277</v>
      </c>
      <c r="E173" s="138" t="s">
        <v>278</v>
      </c>
      <c r="F173" s="140">
        <v>59.93</v>
      </c>
    </row>
    <row r="174" spans="2:6" x14ac:dyDescent="0.25">
      <c r="B174" s="138" t="s">
        <v>287</v>
      </c>
      <c r="C174" s="139">
        <v>44362</v>
      </c>
      <c r="D174" s="138" t="s">
        <v>277</v>
      </c>
      <c r="E174" s="138" t="s">
        <v>278</v>
      </c>
      <c r="F174" s="140">
        <v>85.69</v>
      </c>
    </row>
    <row r="175" spans="2:6" x14ac:dyDescent="0.25">
      <c r="B175" s="138" t="s">
        <v>287</v>
      </c>
      <c r="C175" s="139">
        <v>44363</v>
      </c>
      <c r="D175" s="138" t="s">
        <v>277</v>
      </c>
      <c r="E175" s="138" t="s">
        <v>278</v>
      </c>
      <c r="F175" s="140">
        <v>69.900000000000006</v>
      </c>
    </row>
    <row r="176" spans="2:6" x14ac:dyDescent="0.25">
      <c r="B176" s="138" t="s">
        <v>287</v>
      </c>
      <c r="C176" s="139">
        <v>44363</v>
      </c>
      <c r="D176" s="138" t="s">
        <v>277</v>
      </c>
      <c r="E176" s="138" t="s">
        <v>278</v>
      </c>
      <c r="F176" s="140">
        <v>100.25</v>
      </c>
    </row>
    <row r="177" spans="2:9" x14ac:dyDescent="0.25">
      <c r="B177" s="138" t="s">
        <v>287</v>
      </c>
      <c r="C177" s="139">
        <v>44363</v>
      </c>
      <c r="D177" s="138" t="s">
        <v>277</v>
      </c>
      <c r="E177" s="138" t="s">
        <v>278</v>
      </c>
      <c r="F177" s="140">
        <v>96.03</v>
      </c>
    </row>
    <row r="178" spans="2:9" x14ac:dyDescent="0.25">
      <c r="B178" s="138" t="s">
        <v>287</v>
      </c>
      <c r="C178" s="139">
        <v>44370</v>
      </c>
      <c r="D178" s="138" t="s">
        <v>277</v>
      </c>
      <c r="E178" s="138" t="s">
        <v>278</v>
      </c>
      <c r="F178" s="140">
        <v>108.05</v>
      </c>
    </row>
    <row r="179" spans="2:9" x14ac:dyDescent="0.25">
      <c r="B179" s="138" t="s">
        <v>287</v>
      </c>
      <c r="C179" s="139">
        <v>44370</v>
      </c>
      <c r="D179" s="138" t="s">
        <v>277</v>
      </c>
      <c r="E179" s="138" t="s">
        <v>278</v>
      </c>
      <c r="F179" s="140">
        <v>36.770000000000003</v>
      </c>
    </row>
    <row r="180" spans="2:9" x14ac:dyDescent="0.25">
      <c r="B180" s="138" t="s">
        <v>287</v>
      </c>
      <c r="C180" s="139">
        <v>44371</v>
      </c>
      <c r="D180" s="138" t="s">
        <v>277</v>
      </c>
      <c r="E180" s="138" t="s">
        <v>278</v>
      </c>
      <c r="F180" s="140">
        <v>44.85</v>
      </c>
    </row>
    <row r="181" spans="2:9" x14ac:dyDescent="0.25">
      <c r="B181" s="138" t="s">
        <v>287</v>
      </c>
      <c r="C181" s="139">
        <v>44376</v>
      </c>
      <c r="D181" s="138" t="s">
        <v>277</v>
      </c>
      <c r="E181" s="138" t="s">
        <v>278</v>
      </c>
      <c r="F181" s="140">
        <v>70.02</v>
      </c>
    </row>
    <row r="182" spans="2:9" x14ac:dyDescent="0.25">
      <c r="B182" s="138"/>
      <c r="C182" s="139"/>
      <c r="D182" s="138"/>
      <c r="E182" s="138" t="s">
        <v>288</v>
      </c>
      <c r="F182" s="140"/>
    </row>
    <row r="183" spans="2:9" x14ac:dyDescent="0.25">
      <c r="B183" s="138"/>
      <c r="C183" s="139"/>
      <c r="D183" s="138"/>
      <c r="E183" s="138" t="s">
        <v>289</v>
      </c>
      <c r="F183" s="140">
        <v>-68.42</v>
      </c>
    </row>
    <row r="184" spans="2:9" ht="15.75" thickBot="1" x14ac:dyDescent="0.3">
      <c r="B184" s="138"/>
      <c r="C184" s="139"/>
      <c r="D184" s="138"/>
      <c r="E184" s="143" t="s">
        <v>10</v>
      </c>
      <c r="F184" s="144">
        <f>SUM(F19:F181)+F183</f>
        <v>3696.45</v>
      </c>
      <c r="G184" s="137"/>
      <c r="I184" s="145"/>
    </row>
    <row r="185" spans="2:9" ht="15.75" thickTop="1" x14ac:dyDescent="0.25">
      <c r="B185" s="138"/>
      <c r="C185" s="139"/>
      <c r="D185" s="138"/>
    </row>
    <row r="186" spans="2:9" x14ac:dyDescent="0.25">
      <c r="B186" s="138"/>
      <c r="C186" s="139"/>
      <c r="D186" s="138"/>
      <c r="E186" s="138"/>
      <c r="F186" s="146"/>
    </row>
    <row r="187" spans="2:9" x14ac:dyDescent="0.25">
      <c r="B187" s="138"/>
      <c r="C187" s="139"/>
      <c r="D187" s="138"/>
      <c r="E187" s="138"/>
      <c r="F187" s="147"/>
    </row>
    <row r="188" spans="2:9" x14ac:dyDescent="0.25">
      <c r="B188" s="148"/>
      <c r="C188" s="139"/>
      <c r="D188" s="149"/>
    </row>
    <row r="189" spans="2:9" x14ac:dyDescent="0.25">
      <c r="B189" s="148"/>
      <c r="C189" s="139"/>
      <c r="D189" s="149"/>
    </row>
    <row r="190" spans="2:9" x14ac:dyDescent="0.25">
      <c r="B190" s="148"/>
      <c r="C190" s="139"/>
      <c r="D190" s="149"/>
      <c r="G190" s="140"/>
    </row>
    <row r="191" spans="2:9" x14ac:dyDescent="0.25">
      <c r="B191" s="148"/>
      <c r="C191" s="139"/>
      <c r="D191" s="149"/>
    </row>
    <row r="192" spans="2:9" x14ac:dyDescent="0.25">
      <c r="B192" s="148"/>
      <c r="C192" s="139"/>
      <c r="D192" s="149"/>
      <c r="E192" s="139"/>
      <c r="F192" s="147"/>
    </row>
    <row r="193" spans="2:6" x14ac:dyDescent="0.25">
      <c r="B193" s="148"/>
      <c r="C193" s="139"/>
      <c r="D193" s="149"/>
      <c r="E193" s="150"/>
      <c r="F193" s="151"/>
    </row>
    <row r="194" spans="2:6" x14ac:dyDescent="0.25">
      <c r="B194" s="148"/>
      <c r="C194" s="142"/>
      <c r="D194" s="152"/>
      <c r="E194" s="139"/>
      <c r="F194" s="153"/>
    </row>
    <row r="196" spans="2:6" x14ac:dyDescent="0.25">
      <c r="C196" s="154"/>
    </row>
    <row r="200" spans="2:6" x14ac:dyDescent="0.25">
      <c r="B200" s="148"/>
      <c r="C200" s="142"/>
    </row>
    <row r="201" spans="2:6" x14ac:dyDescent="0.25">
      <c r="B201" s="148"/>
      <c r="C201" s="142"/>
    </row>
    <row r="202" spans="2:6" x14ac:dyDescent="0.25">
      <c r="B202" s="148"/>
      <c r="C202" s="142"/>
    </row>
    <row r="203" spans="2:6" x14ac:dyDescent="0.25">
      <c r="B203" s="148"/>
      <c r="C203" s="142"/>
    </row>
    <row r="207" spans="2:6" x14ac:dyDescent="0.25">
      <c r="E207" s="150"/>
      <c r="F207" s="155"/>
    </row>
    <row r="1048576" spans="3:3" x14ac:dyDescent="0.25">
      <c r="C1048576" s="139">
        <v>44350</v>
      </c>
    </row>
  </sheetData>
  <mergeCells count="7">
    <mergeCell ref="B14:F14"/>
    <mergeCell ref="B1:F1"/>
    <mergeCell ref="B2:F2"/>
    <mergeCell ref="B4:F4"/>
    <mergeCell ref="J4:M4"/>
    <mergeCell ref="B12:F12"/>
    <mergeCell ref="B13:F13"/>
  </mergeCells>
  <pageMargins left="0.7" right="0.7" top="0.75" bottom="0.75" header="0.3" footer="0.3"/>
  <pageSetup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9031D-DB0D-46A1-B035-62331C7EDF49}">
  <sheetPr>
    <outlinePr summaryBelow="0" summaryRight="0"/>
    <pageSetUpPr autoPageBreaks="0"/>
  </sheetPr>
  <dimension ref="A1:AD1887"/>
  <sheetViews>
    <sheetView showGridLines="0" showOutlineSymbols="0" workbookViewId="0">
      <selection activeCell="I3" sqref="I3:P3"/>
    </sheetView>
  </sheetViews>
  <sheetFormatPr defaultRowHeight="12.75" customHeight="1" x14ac:dyDescent="0.25"/>
  <cols>
    <col min="1" max="1" width="1.140625" style="156" customWidth="1"/>
    <col min="2" max="2" width="2.28515625" style="156" customWidth="1"/>
    <col min="3" max="3" width="1.140625" style="156" customWidth="1"/>
    <col min="4" max="4" width="11.42578125" style="156" customWidth="1"/>
    <col min="5" max="5" width="1.140625" style="156" customWidth="1"/>
    <col min="6" max="6" width="6.85546875" style="156" customWidth="1"/>
    <col min="7" max="8" width="1.140625" style="156" customWidth="1"/>
    <col min="9" max="9" width="2.28515625" style="156" customWidth="1"/>
    <col min="10" max="10" width="6.85546875" style="156" customWidth="1"/>
    <col min="11" max="11" width="1.140625" style="156" customWidth="1"/>
    <col min="12" max="12" width="3.42578125" style="156" customWidth="1"/>
    <col min="13" max="14" width="2.28515625" style="156" customWidth="1"/>
    <col min="15" max="15" width="1.140625" style="156" customWidth="1"/>
    <col min="16" max="16" width="4" style="156" customWidth="1"/>
    <col min="17" max="17" width="6.28515625" style="156" customWidth="1"/>
    <col min="18" max="18" width="1.140625" style="156" customWidth="1"/>
    <col min="19" max="19" width="6.85546875" style="156" customWidth="1"/>
    <col min="20" max="20" width="4.5703125" style="156" customWidth="1"/>
    <col min="21" max="24" width="1.140625" style="156" customWidth="1"/>
    <col min="25" max="25" width="8" style="156" customWidth="1"/>
    <col min="26" max="26" width="3.42578125" style="156" customWidth="1"/>
    <col min="27" max="27" width="1.140625" style="156" customWidth="1"/>
    <col min="28" max="28" width="1" style="156" customWidth="1"/>
    <col min="29" max="29" width="11.5703125" style="156" customWidth="1"/>
    <col min="30" max="30" width="3.28515625" style="156" customWidth="1"/>
    <col min="31" max="256" width="6.85546875" style="156" customWidth="1"/>
    <col min="257" max="257" width="1.140625" style="156" customWidth="1"/>
    <col min="258" max="258" width="2.28515625" style="156" customWidth="1"/>
    <col min="259" max="259" width="1.140625" style="156" customWidth="1"/>
    <col min="260" max="260" width="11.42578125" style="156" customWidth="1"/>
    <col min="261" max="261" width="1.140625" style="156" customWidth="1"/>
    <col min="262" max="262" width="6.85546875" style="156" customWidth="1"/>
    <col min="263" max="264" width="1.140625" style="156" customWidth="1"/>
    <col min="265" max="265" width="2.28515625" style="156" customWidth="1"/>
    <col min="266" max="266" width="6.85546875" style="156" customWidth="1"/>
    <col min="267" max="267" width="1.140625" style="156" customWidth="1"/>
    <col min="268" max="268" width="3.42578125" style="156" customWidth="1"/>
    <col min="269" max="270" width="2.28515625" style="156" customWidth="1"/>
    <col min="271" max="271" width="1.140625" style="156" customWidth="1"/>
    <col min="272" max="272" width="4" style="156" customWidth="1"/>
    <col min="273" max="273" width="6.28515625" style="156" customWidth="1"/>
    <col min="274" max="274" width="1.140625" style="156" customWidth="1"/>
    <col min="275" max="275" width="6.85546875" style="156" customWidth="1"/>
    <col min="276" max="276" width="4.5703125" style="156" customWidth="1"/>
    <col min="277" max="280" width="1.140625" style="156" customWidth="1"/>
    <col min="281" max="281" width="8" style="156" customWidth="1"/>
    <col min="282" max="282" width="3.42578125" style="156" customWidth="1"/>
    <col min="283" max="283" width="1.140625" style="156" customWidth="1"/>
    <col min="284" max="284" width="1" style="156" customWidth="1"/>
    <col min="285" max="285" width="11.5703125" style="156" customWidth="1"/>
    <col min="286" max="286" width="3.28515625" style="156" customWidth="1"/>
    <col min="287" max="512" width="6.85546875" style="156" customWidth="1"/>
    <col min="513" max="513" width="1.140625" style="156" customWidth="1"/>
    <col min="514" max="514" width="2.28515625" style="156" customWidth="1"/>
    <col min="515" max="515" width="1.140625" style="156" customWidth="1"/>
    <col min="516" max="516" width="11.42578125" style="156" customWidth="1"/>
    <col min="517" max="517" width="1.140625" style="156" customWidth="1"/>
    <col min="518" max="518" width="6.85546875" style="156" customWidth="1"/>
    <col min="519" max="520" width="1.140625" style="156" customWidth="1"/>
    <col min="521" max="521" width="2.28515625" style="156" customWidth="1"/>
    <col min="522" max="522" width="6.85546875" style="156" customWidth="1"/>
    <col min="523" max="523" width="1.140625" style="156" customWidth="1"/>
    <col min="524" max="524" width="3.42578125" style="156" customWidth="1"/>
    <col min="525" max="526" width="2.28515625" style="156" customWidth="1"/>
    <col min="527" max="527" width="1.140625" style="156" customWidth="1"/>
    <col min="528" max="528" width="4" style="156" customWidth="1"/>
    <col min="529" max="529" width="6.28515625" style="156" customWidth="1"/>
    <col min="530" max="530" width="1.140625" style="156" customWidth="1"/>
    <col min="531" max="531" width="6.85546875" style="156" customWidth="1"/>
    <col min="532" max="532" width="4.5703125" style="156" customWidth="1"/>
    <col min="533" max="536" width="1.140625" style="156" customWidth="1"/>
    <col min="537" max="537" width="8" style="156" customWidth="1"/>
    <col min="538" max="538" width="3.42578125" style="156" customWidth="1"/>
    <col min="539" max="539" width="1.140625" style="156" customWidth="1"/>
    <col min="540" max="540" width="1" style="156" customWidth="1"/>
    <col min="541" max="541" width="11.5703125" style="156" customWidth="1"/>
    <col min="542" max="542" width="3.28515625" style="156" customWidth="1"/>
    <col min="543" max="768" width="6.85546875" style="156" customWidth="1"/>
    <col min="769" max="769" width="1.140625" style="156" customWidth="1"/>
    <col min="770" max="770" width="2.28515625" style="156" customWidth="1"/>
    <col min="771" max="771" width="1.140625" style="156" customWidth="1"/>
    <col min="772" max="772" width="11.42578125" style="156" customWidth="1"/>
    <col min="773" max="773" width="1.140625" style="156" customWidth="1"/>
    <col min="774" max="774" width="6.85546875" style="156" customWidth="1"/>
    <col min="775" max="776" width="1.140625" style="156" customWidth="1"/>
    <col min="777" max="777" width="2.28515625" style="156" customWidth="1"/>
    <col min="778" max="778" width="6.85546875" style="156" customWidth="1"/>
    <col min="779" max="779" width="1.140625" style="156" customWidth="1"/>
    <col min="780" max="780" width="3.42578125" style="156" customWidth="1"/>
    <col min="781" max="782" width="2.28515625" style="156" customWidth="1"/>
    <col min="783" max="783" width="1.140625" style="156" customWidth="1"/>
    <col min="784" max="784" width="4" style="156" customWidth="1"/>
    <col min="785" max="785" width="6.28515625" style="156" customWidth="1"/>
    <col min="786" max="786" width="1.140625" style="156" customWidth="1"/>
    <col min="787" max="787" width="6.85546875" style="156" customWidth="1"/>
    <col min="788" max="788" width="4.5703125" style="156" customWidth="1"/>
    <col min="789" max="792" width="1.140625" style="156" customWidth="1"/>
    <col min="793" max="793" width="8" style="156" customWidth="1"/>
    <col min="794" max="794" width="3.42578125" style="156" customWidth="1"/>
    <col min="795" max="795" width="1.140625" style="156" customWidth="1"/>
    <col min="796" max="796" width="1" style="156" customWidth="1"/>
    <col min="797" max="797" width="11.5703125" style="156" customWidth="1"/>
    <col min="798" max="798" width="3.28515625" style="156" customWidth="1"/>
    <col min="799" max="1024" width="6.85546875" style="156" customWidth="1"/>
    <col min="1025" max="1025" width="1.140625" style="156" customWidth="1"/>
    <col min="1026" max="1026" width="2.28515625" style="156" customWidth="1"/>
    <col min="1027" max="1027" width="1.140625" style="156" customWidth="1"/>
    <col min="1028" max="1028" width="11.42578125" style="156" customWidth="1"/>
    <col min="1029" max="1029" width="1.140625" style="156" customWidth="1"/>
    <col min="1030" max="1030" width="6.85546875" style="156" customWidth="1"/>
    <col min="1031" max="1032" width="1.140625" style="156" customWidth="1"/>
    <col min="1033" max="1033" width="2.28515625" style="156" customWidth="1"/>
    <col min="1034" max="1034" width="6.85546875" style="156" customWidth="1"/>
    <col min="1035" max="1035" width="1.140625" style="156" customWidth="1"/>
    <col min="1036" max="1036" width="3.42578125" style="156" customWidth="1"/>
    <col min="1037" max="1038" width="2.28515625" style="156" customWidth="1"/>
    <col min="1039" max="1039" width="1.140625" style="156" customWidth="1"/>
    <col min="1040" max="1040" width="4" style="156" customWidth="1"/>
    <col min="1041" max="1041" width="6.28515625" style="156" customWidth="1"/>
    <col min="1042" max="1042" width="1.140625" style="156" customWidth="1"/>
    <col min="1043" max="1043" width="6.85546875" style="156" customWidth="1"/>
    <col min="1044" max="1044" width="4.5703125" style="156" customWidth="1"/>
    <col min="1045" max="1048" width="1.140625" style="156" customWidth="1"/>
    <col min="1049" max="1049" width="8" style="156" customWidth="1"/>
    <col min="1050" max="1050" width="3.42578125" style="156" customWidth="1"/>
    <col min="1051" max="1051" width="1.140625" style="156" customWidth="1"/>
    <col min="1052" max="1052" width="1" style="156" customWidth="1"/>
    <col min="1053" max="1053" width="11.5703125" style="156" customWidth="1"/>
    <col min="1054" max="1054" width="3.28515625" style="156" customWidth="1"/>
    <col min="1055" max="1280" width="6.85546875" style="156" customWidth="1"/>
    <col min="1281" max="1281" width="1.140625" style="156" customWidth="1"/>
    <col min="1282" max="1282" width="2.28515625" style="156" customWidth="1"/>
    <col min="1283" max="1283" width="1.140625" style="156" customWidth="1"/>
    <col min="1284" max="1284" width="11.42578125" style="156" customWidth="1"/>
    <col min="1285" max="1285" width="1.140625" style="156" customWidth="1"/>
    <col min="1286" max="1286" width="6.85546875" style="156" customWidth="1"/>
    <col min="1287" max="1288" width="1.140625" style="156" customWidth="1"/>
    <col min="1289" max="1289" width="2.28515625" style="156" customWidth="1"/>
    <col min="1290" max="1290" width="6.85546875" style="156" customWidth="1"/>
    <col min="1291" max="1291" width="1.140625" style="156" customWidth="1"/>
    <col min="1292" max="1292" width="3.42578125" style="156" customWidth="1"/>
    <col min="1293" max="1294" width="2.28515625" style="156" customWidth="1"/>
    <col min="1295" max="1295" width="1.140625" style="156" customWidth="1"/>
    <col min="1296" max="1296" width="4" style="156" customWidth="1"/>
    <col min="1297" max="1297" width="6.28515625" style="156" customWidth="1"/>
    <col min="1298" max="1298" width="1.140625" style="156" customWidth="1"/>
    <col min="1299" max="1299" width="6.85546875" style="156" customWidth="1"/>
    <col min="1300" max="1300" width="4.5703125" style="156" customWidth="1"/>
    <col min="1301" max="1304" width="1.140625" style="156" customWidth="1"/>
    <col min="1305" max="1305" width="8" style="156" customWidth="1"/>
    <col min="1306" max="1306" width="3.42578125" style="156" customWidth="1"/>
    <col min="1307" max="1307" width="1.140625" style="156" customWidth="1"/>
    <col min="1308" max="1308" width="1" style="156" customWidth="1"/>
    <col min="1309" max="1309" width="11.5703125" style="156" customWidth="1"/>
    <col min="1310" max="1310" width="3.28515625" style="156" customWidth="1"/>
    <col min="1311" max="1536" width="6.85546875" style="156" customWidth="1"/>
    <col min="1537" max="1537" width="1.140625" style="156" customWidth="1"/>
    <col min="1538" max="1538" width="2.28515625" style="156" customWidth="1"/>
    <col min="1539" max="1539" width="1.140625" style="156" customWidth="1"/>
    <col min="1540" max="1540" width="11.42578125" style="156" customWidth="1"/>
    <col min="1541" max="1541" width="1.140625" style="156" customWidth="1"/>
    <col min="1542" max="1542" width="6.85546875" style="156" customWidth="1"/>
    <col min="1543" max="1544" width="1.140625" style="156" customWidth="1"/>
    <col min="1545" max="1545" width="2.28515625" style="156" customWidth="1"/>
    <col min="1546" max="1546" width="6.85546875" style="156" customWidth="1"/>
    <col min="1547" max="1547" width="1.140625" style="156" customWidth="1"/>
    <col min="1548" max="1548" width="3.42578125" style="156" customWidth="1"/>
    <col min="1549" max="1550" width="2.28515625" style="156" customWidth="1"/>
    <col min="1551" max="1551" width="1.140625" style="156" customWidth="1"/>
    <col min="1552" max="1552" width="4" style="156" customWidth="1"/>
    <col min="1553" max="1553" width="6.28515625" style="156" customWidth="1"/>
    <col min="1554" max="1554" width="1.140625" style="156" customWidth="1"/>
    <col min="1555" max="1555" width="6.85546875" style="156" customWidth="1"/>
    <col min="1556" max="1556" width="4.5703125" style="156" customWidth="1"/>
    <col min="1557" max="1560" width="1.140625" style="156" customWidth="1"/>
    <col min="1561" max="1561" width="8" style="156" customWidth="1"/>
    <col min="1562" max="1562" width="3.42578125" style="156" customWidth="1"/>
    <col min="1563" max="1563" width="1.140625" style="156" customWidth="1"/>
    <col min="1564" max="1564" width="1" style="156" customWidth="1"/>
    <col min="1565" max="1565" width="11.5703125" style="156" customWidth="1"/>
    <col min="1566" max="1566" width="3.28515625" style="156" customWidth="1"/>
    <col min="1567" max="1792" width="6.85546875" style="156" customWidth="1"/>
    <col min="1793" max="1793" width="1.140625" style="156" customWidth="1"/>
    <col min="1794" max="1794" width="2.28515625" style="156" customWidth="1"/>
    <col min="1795" max="1795" width="1.140625" style="156" customWidth="1"/>
    <col min="1796" max="1796" width="11.42578125" style="156" customWidth="1"/>
    <col min="1797" max="1797" width="1.140625" style="156" customWidth="1"/>
    <col min="1798" max="1798" width="6.85546875" style="156" customWidth="1"/>
    <col min="1799" max="1800" width="1.140625" style="156" customWidth="1"/>
    <col min="1801" max="1801" width="2.28515625" style="156" customWidth="1"/>
    <col min="1802" max="1802" width="6.85546875" style="156" customWidth="1"/>
    <col min="1803" max="1803" width="1.140625" style="156" customWidth="1"/>
    <col min="1804" max="1804" width="3.42578125" style="156" customWidth="1"/>
    <col min="1805" max="1806" width="2.28515625" style="156" customWidth="1"/>
    <col min="1807" max="1807" width="1.140625" style="156" customWidth="1"/>
    <col min="1808" max="1808" width="4" style="156" customWidth="1"/>
    <col min="1809" max="1809" width="6.28515625" style="156" customWidth="1"/>
    <col min="1810" max="1810" width="1.140625" style="156" customWidth="1"/>
    <col min="1811" max="1811" width="6.85546875" style="156" customWidth="1"/>
    <col min="1812" max="1812" width="4.5703125" style="156" customWidth="1"/>
    <col min="1813" max="1816" width="1.140625" style="156" customWidth="1"/>
    <col min="1817" max="1817" width="8" style="156" customWidth="1"/>
    <col min="1818" max="1818" width="3.42578125" style="156" customWidth="1"/>
    <col min="1819" max="1819" width="1.140625" style="156" customWidth="1"/>
    <col min="1820" max="1820" width="1" style="156" customWidth="1"/>
    <col min="1821" max="1821" width="11.5703125" style="156" customWidth="1"/>
    <col min="1822" max="1822" width="3.28515625" style="156" customWidth="1"/>
    <col min="1823" max="2048" width="6.85546875" style="156" customWidth="1"/>
    <col min="2049" max="2049" width="1.140625" style="156" customWidth="1"/>
    <col min="2050" max="2050" width="2.28515625" style="156" customWidth="1"/>
    <col min="2051" max="2051" width="1.140625" style="156" customWidth="1"/>
    <col min="2052" max="2052" width="11.42578125" style="156" customWidth="1"/>
    <col min="2053" max="2053" width="1.140625" style="156" customWidth="1"/>
    <col min="2054" max="2054" width="6.85546875" style="156" customWidth="1"/>
    <col min="2055" max="2056" width="1.140625" style="156" customWidth="1"/>
    <col min="2057" max="2057" width="2.28515625" style="156" customWidth="1"/>
    <col min="2058" max="2058" width="6.85546875" style="156" customWidth="1"/>
    <col min="2059" max="2059" width="1.140625" style="156" customWidth="1"/>
    <col min="2060" max="2060" width="3.42578125" style="156" customWidth="1"/>
    <col min="2061" max="2062" width="2.28515625" style="156" customWidth="1"/>
    <col min="2063" max="2063" width="1.140625" style="156" customWidth="1"/>
    <col min="2064" max="2064" width="4" style="156" customWidth="1"/>
    <col min="2065" max="2065" width="6.28515625" style="156" customWidth="1"/>
    <col min="2066" max="2066" width="1.140625" style="156" customWidth="1"/>
    <col min="2067" max="2067" width="6.85546875" style="156" customWidth="1"/>
    <col min="2068" max="2068" width="4.5703125" style="156" customWidth="1"/>
    <col min="2069" max="2072" width="1.140625" style="156" customWidth="1"/>
    <col min="2073" max="2073" width="8" style="156" customWidth="1"/>
    <col min="2074" max="2074" width="3.42578125" style="156" customWidth="1"/>
    <col min="2075" max="2075" width="1.140625" style="156" customWidth="1"/>
    <col min="2076" max="2076" width="1" style="156" customWidth="1"/>
    <col min="2077" max="2077" width="11.5703125" style="156" customWidth="1"/>
    <col min="2078" max="2078" width="3.28515625" style="156" customWidth="1"/>
    <col min="2079" max="2304" width="6.85546875" style="156" customWidth="1"/>
    <col min="2305" max="2305" width="1.140625" style="156" customWidth="1"/>
    <col min="2306" max="2306" width="2.28515625" style="156" customWidth="1"/>
    <col min="2307" max="2307" width="1.140625" style="156" customWidth="1"/>
    <col min="2308" max="2308" width="11.42578125" style="156" customWidth="1"/>
    <col min="2309" max="2309" width="1.140625" style="156" customWidth="1"/>
    <col min="2310" max="2310" width="6.85546875" style="156" customWidth="1"/>
    <col min="2311" max="2312" width="1.140625" style="156" customWidth="1"/>
    <col min="2313" max="2313" width="2.28515625" style="156" customWidth="1"/>
    <col min="2314" max="2314" width="6.85546875" style="156" customWidth="1"/>
    <col min="2315" max="2315" width="1.140625" style="156" customWidth="1"/>
    <col min="2316" max="2316" width="3.42578125" style="156" customWidth="1"/>
    <col min="2317" max="2318" width="2.28515625" style="156" customWidth="1"/>
    <col min="2319" max="2319" width="1.140625" style="156" customWidth="1"/>
    <col min="2320" max="2320" width="4" style="156" customWidth="1"/>
    <col min="2321" max="2321" width="6.28515625" style="156" customWidth="1"/>
    <col min="2322" max="2322" width="1.140625" style="156" customWidth="1"/>
    <col min="2323" max="2323" width="6.85546875" style="156" customWidth="1"/>
    <col min="2324" max="2324" width="4.5703125" style="156" customWidth="1"/>
    <col min="2325" max="2328" width="1.140625" style="156" customWidth="1"/>
    <col min="2329" max="2329" width="8" style="156" customWidth="1"/>
    <col min="2330" max="2330" width="3.42578125" style="156" customWidth="1"/>
    <col min="2331" max="2331" width="1.140625" style="156" customWidth="1"/>
    <col min="2332" max="2332" width="1" style="156" customWidth="1"/>
    <col min="2333" max="2333" width="11.5703125" style="156" customWidth="1"/>
    <col min="2334" max="2334" width="3.28515625" style="156" customWidth="1"/>
    <col min="2335" max="2560" width="6.85546875" style="156" customWidth="1"/>
    <col min="2561" max="2561" width="1.140625" style="156" customWidth="1"/>
    <col min="2562" max="2562" width="2.28515625" style="156" customWidth="1"/>
    <col min="2563" max="2563" width="1.140625" style="156" customWidth="1"/>
    <col min="2564" max="2564" width="11.42578125" style="156" customWidth="1"/>
    <col min="2565" max="2565" width="1.140625" style="156" customWidth="1"/>
    <col min="2566" max="2566" width="6.85546875" style="156" customWidth="1"/>
    <col min="2567" max="2568" width="1.140625" style="156" customWidth="1"/>
    <col min="2569" max="2569" width="2.28515625" style="156" customWidth="1"/>
    <col min="2570" max="2570" width="6.85546875" style="156" customWidth="1"/>
    <col min="2571" max="2571" width="1.140625" style="156" customWidth="1"/>
    <col min="2572" max="2572" width="3.42578125" style="156" customWidth="1"/>
    <col min="2573" max="2574" width="2.28515625" style="156" customWidth="1"/>
    <col min="2575" max="2575" width="1.140625" style="156" customWidth="1"/>
    <col min="2576" max="2576" width="4" style="156" customWidth="1"/>
    <col min="2577" max="2577" width="6.28515625" style="156" customWidth="1"/>
    <col min="2578" max="2578" width="1.140625" style="156" customWidth="1"/>
    <col min="2579" max="2579" width="6.85546875" style="156" customWidth="1"/>
    <col min="2580" max="2580" width="4.5703125" style="156" customWidth="1"/>
    <col min="2581" max="2584" width="1.140625" style="156" customWidth="1"/>
    <col min="2585" max="2585" width="8" style="156" customWidth="1"/>
    <col min="2586" max="2586" width="3.42578125" style="156" customWidth="1"/>
    <col min="2587" max="2587" width="1.140625" style="156" customWidth="1"/>
    <col min="2588" max="2588" width="1" style="156" customWidth="1"/>
    <col min="2589" max="2589" width="11.5703125" style="156" customWidth="1"/>
    <col min="2590" max="2590" width="3.28515625" style="156" customWidth="1"/>
    <col min="2591" max="2816" width="6.85546875" style="156" customWidth="1"/>
    <col min="2817" max="2817" width="1.140625" style="156" customWidth="1"/>
    <col min="2818" max="2818" width="2.28515625" style="156" customWidth="1"/>
    <col min="2819" max="2819" width="1.140625" style="156" customWidth="1"/>
    <col min="2820" max="2820" width="11.42578125" style="156" customWidth="1"/>
    <col min="2821" max="2821" width="1.140625" style="156" customWidth="1"/>
    <col min="2822" max="2822" width="6.85546875" style="156" customWidth="1"/>
    <col min="2823" max="2824" width="1.140625" style="156" customWidth="1"/>
    <col min="2825" max="2825" width="2.28515625" style="156" customWidth="1"/>
    <col min="2826" max="2826" width="6.85546875" style="156" customWidth="1"/>
    <col min="2827" max="2827" width="1.140625" style="156" customWidth="1"/>
    <col min="2828" max="2828" width="3.42578125" style="156" customWidth="1"/>
    <col min="2829" max="2830" width="2.28515625" style="156" customWidth="1"/>
    <col min="2831" max="2831" width="1.140625" style="156" customWidth="1"/>
    <col min="2832" max="2832" width="4" style="156" customWidth="1"/>
    <col min="2833" max="2833" width="6.28515625" style="156" customWidth="1"/>
    <col min="2834" max="2834" width="1.140625" style="156" customWidth="1"/>
    <col min="2835" max="2835" width="6.85546875" style="156" customWidth="1"/>
    <col min="2836" max="2836" width="4.5703125" style="156" customWidth="1"/>
    <col min="2837" max="2840" width="1.140625" style="156" customWidth="1"/>
    <col min="2841" max="2841" width="8" style="156" customWidth="1"/>
    <col min="2842" max="2842" width="3.42578125" style="156" customWidth="1"/>
    <col min="2843" max="2843" width="1.140625" style="156" customWidth="1"/>
    <col min="2844" max="2844" width="1" style="156" customWidth="1"/>
    <col min="2845" max="2845" width="11.5703125" style="156" customWidth="1"/>
    <col min="2846" max="2846" width="3.28515625" style="156" customWidth="1"/>
    <col min="2847" max="3072" width="6.85546875" style="156" customWidth="1"/>
    <col min="3073" max="3073" width="1.140625" style="156" customWidth="1"/>
    <col min="3074" max="3074" width="2.28515625" style="156" customWidth="1"/>
    <col min="3075" max="3075" width="1.140625" style="156" customWidth="1"/>
    <col min="3076" max="3076" width="11.42578125" style="156" customWidth="1"/>
    <col min="3077" max="3077" width="1.140625" style="156" customWidth="1"/>
    <col min="3078" max="3078" width="6.85546875" style="156" customWidth="1"/>
    <col min="3079" max="3080" width="1.140625" style="156" customWidth="1"/>
    <col min="3081" max="3081" width="2.28515625" style="156" customWidth="1"/>
    <col min="3082" max="3082" width="6.85546875" style="156" customWidth="1"/>
    <col min="3083" max="3083" width="1.140625" style="156" customWidth="1"/>
    <col min="3084" max="3084" width="3.42578125" style="156" customWidth="1"/>
    <col min="3085" max="3086" width="2.28515625" style="156" customWidth="1"/>
    <col min="3087" max="3087" width="1.140625" style="156" customWidth="1"/>
    <col min="3088" max="3088" width="4" style="156" customWidth="1"/>
    <col min="3089" max="3089" width="6.28515625" style="156" customWidth="1"/>
    <col min="3090" max="3090" width="1.140625" style="156" customWidth="1"/>
    <col min="3091" max="3091" width="6.85546875" style="156" customWidth="1"/>
    <col min="3092" max="3092" width="4.5703125" style="156" customWidth="1"/>
    <col min="3093" max="3096" width="1.140625" style="156" customWidth="1"/>
    <col min="3097" max="3097" width="8" style="156" customWidth="1"/>
    <col min="3098" max="3098" width="3.42578125" style="156" customWidth="1"/>
    <col min="3099" max="3099" width="1.140625" style="156" customWidth="1"/>
    <col min="3100" max="3100" width="1" style="156" customWidth="1"/>
    <col min="3101" max="3101" width="11.5703125" style="156" customWidth="1"/>
    <col min="3102" max="3102" width="3.28515625" style="156" customWidth="1"/>
    <col min="3103" max="3328" width="6.85546875" style="156" customWidth="1"/>
    <col min="3329" max="3329" width="1.140625" style="156" customWidth="1"/>
    <col min="3330" max="3330" width="2.28515625" style="156" customWidth="1"/>
    <col min="3331" max="3331" width="1.140625" style="156" customWidth="1"/>
    <col min="3332" max="3332" width="11.42578125" style="156" customWidth="1"/>
    <col min="3333" max="3333" width="1.140625" style="156" customWidth="1"/>
    <col min="3334" max="3334" width="6.85546875" style="156" customWidth="1"/>
    <col min="3335" max="3336" width="1.140625" style="156" customWidth="1"/>
    <col min="3337" max="3337" width="2.28515625" style="156" customWidth="1"/>
    <col min="3338" max="3338" width="6.85546875" style="156" customWidth="1"/>
    <col min="3339" max="3339" width="1.140625" style="156" customWidth="1"/>
    <col min="3340" max="3340" width="3.42578125" style="156" customWidth="1"/>
    <col min="3341" max="3342" width="2.28515625" style="156" customWidth="1"/>
    <col min="3343" max="3343" width="1.140625" style="156" customWidth="1"/>
    <col min="3344" max="3344" width="4" style="156" customWidth="1"/>
    <col min="3345" max="3345" width="6.28515625" style="156" customWidth="1"/>
    <col min="3346" max="3346" width="1.140625" style="156" customWidth="1"/>
    <col min="3347" max="3347" width="6.85546875" style="156" customWidth="1"/>
    <col min="3348" max="3348" width="4.5703125" style="156" customWidth="1"/>
    <col min="3349" max="3352" width="1.140625" style="156" customWidth="1"/>
    <col min="3353" max="3353" width="8" style="156" customWidth="1"/>
    <col min="3354" max="3354" width="3.42578125" style="156" customWidth="1"/>
    <col min="3355" max="3355" width="1.140625" style="156" customWidth="1"/>
    <col min="3356" max="3356" width="1" style="156" customWidth="1"/>
    <col min="3357" max="3357" width="11.5703125" style="156" customWidth="1"/>
    <col min="3358" max="3358" width="3.28515625" style="156" customWidth="1"/>
    <col min="3359" max="3584" width="6.85546875" style="156" customWidth="1"/>
    <col min="3585" max="3585" width="1.140625" style="156" customWidth="1"/>
    <col min="3586" max="3586" width="2.28515625" style="156" customWidth="1"/>
    <col min="3587" max="3587" width="1.140625" style="156" customWidth="1"/>
    <col min="3588" max="3588" width="11.42578125" style="156" customWidth="1"/>
    <col min="3589" max="3589" width="1.140625" style="156" customWidth="1"/>
    <col min="3590" max="3590" width="6.85546875" style="156" customWidth="1"/>
    <col min="3591" max="3592" width="1.140625" style="156" customWidth="1"/>
    <col min="3593" max="3593" width="2.28515625" style="156" customWidth="1"/>
    <col min="3594" max="3594" width="6.85546875" style="156" customWidth="1"/>
    <col min="3595" max="3595" width="1.140625" style="156" customWidth="1"/>
    <col min="3596" max="3596" width="3.42578125" style="156" customWidth="1"/>
    <col min="3597" max="3598" width="2.28515625" style="156" customWidth="1"/>
    <col min="3599" max="3599" width="1.140625" style="156" customWidth="1"/>
    <col min="3600" max="3600" width="4" style="156" customWidth="1"/>
    <col min="3601" max="3601" width="6.28515625" style="156" customWidth="1"/>
    <col min="3602" max="3602" width="1.140625" style="156" customWidth="1"/>
    <col min="3603" max="3603" width="6.85546875" style="156" customWidth="1"/>
    <col min="3604" max="3604" width="4.5703125" style="156" customWidth="1"/>
    <col min="3605" max="3608" width="1.140625" style="156" customWidth="1"/>
    <col min="3609" max="3609" width="8" style="156" customWidth="1"/>
    <col min="3610" max="3610" width="3.42578125" style="156" customWidth="1"/>
    <col min="3611" max="3611" width="1.140625" style="156" customWidth="1"/>
    <col min="3612" max="3612" width="1" style="156" customWidth="1"/>
    <col min="3613" max="3613" width="11.5703125" style="156" customWidth="1"/>
    <col min="3614" max="3614" width="3.28515625" style="156" customWidth="1"/>
    <col min="3615" max="3840" width="6.85546875" style="156" customWidth="1"/>
    <col min="3841" max="3841" width="1.140625" style="156" customWidth="1"/>
    <col min="3842" max="3842" width="2.28515625" style="156" customWidth="1"/>
    <col min="3843" max="3843" width="1.140625" style="156" customWidth="1"/>
    <col min="3844" max="3844" width="11.42578125" style="156" customWidth="1"/>
    <col min="3845" max="3845" width="1.140625" style="156" customWidth="1"/>
    <col min="3846" max="3846" width="6.85546875" style="156" customWidth="1"/>
    <col min="3847" max="3848" width="1.140625" style="156" customWidth="1"/>
    <col min="3849" max="3849" width="2.28515625" style="156" customWidth="1"/>
    <col min="3850" max="3850" width="6.85546875" style="156" customWidth="1"/>
    <col min="3851" max="3851" width="1.140625" style="156" customWidth="1"/>
    <col min="3852" max="3852" width="3.42578125" style="156" customWidth="1"/>
    <col min="3853" max="3854" width="2.28515625" style="156" customWidth="1"/>
    <col min="3855" max="3855" width="1.140625" style="156" customWidth="1"/>
    <col min="3856" max="3856" width="4" style="156" customWidth="1"/>
    <col min="3857" max="3857" width="6.28515625" style="156" customWidth="1"/>
    <col min="3858" max="3858" width="1.140625" style="156" customWidth="1"/>
    <col min="3859" max="3859" width="6.85546875" style="156" customWidth="1"/>
    <col min="3860" max="3860" width="4.5703125" style="156" customWidth="1"/>
    <col min="3861" max="3864" width="1.140625" style="156" customWidth="1"/>
    <col min="3865" max="3865" width="8" style="156" customWidth="1"/>
    <col min="3866" max="3866" width="3.42578125" style="156" customWidth="1"/>
    <col min="3867" max="3867" width="1.140625" style="156" customWidth="1"/>
    <col min="3868" max="3868" width="1" style="156" customWidth="1"/>
    <col min="3869" max="3869" width="11.5703125" style="156" customWidth="1"/>
    <col min="3870" max="3870" width="3.28515625" style="156" customWidth="1"/>
    <col min="3871" max="4096" width="6.85546875" style="156" customWidth="1"/>
    <col min="4097" max="4097" width="1.140625" style="156" customWidth="1"/>
    <col min="4098" max="4098" width="2.28515625" style="156" customWidth="1"/>
    <col min="4099" max="4099" width="1.140625" style="156" customWidth="1"/>
    <col min="4100" max="4100" width="11.42578125" style="156" customWidth="1"/>
    <col min="4101" max="4101" width="1.140625" style="156" customWidth="1"/>
    <col min="4102" max="4102" width="6.85546875" style="156" customWidth="1"/>
    <col min="4103" max="4104" width="1.140625" style="156" customWidth="1"/>
    <col min="4105" max="4105" width="2.28515625" style="156" customWidth="1"/>
    <col min="4106" max="4106" width="6.85546875" style="156" customWidth="1"/>
    <col min="4107" max="4107" width="1.140625" style="156" customWidth="1"/>
    <col min="4108" max="4108" width="3.42578125" style="156" customWidth="1"/>
    <col min="4109" max="4110" width="2.28515625" style="156" customWidth="1"/>
    <col min="4111" max="4111" width="1.140625" style="156" customWidth="1"/>
    <col min="4112" max="4112" width="4" style="156" customWidth="1"/>
    <col min="4113" max="4113" width="6.28515625" style="156" customWidth="1"/>
    <col min="4114" max="4114" width="1.140625" style="156" customWidth="1"/>
    <col min="4115" max="4115" width="6.85546875" style="156" customWidth="1"/>
    <col min="4116" max="4116" width="4.5703125" style="156" customWidth="1"/>
    <col min="4117" max="4120" width="1.140625" style="156" customWidth="1"/>
    <col min="4121" max="4121" width="8" style="156" customWidth="1"/>
    <col min="4122" max="4122" width="3.42578125" style="156" customWidth="1"/>
    <col min="4123" max="4123" width="1.140625" style="156" customWidth="1"/>
    <col min="4124" max="4124" width="1" style="156" customWidth="1"/>
    <col min="4125" max="4125" width="11.5703125" style="156" customWidth="1"/>
    <col min="4126" max="4126" width="3.28515625" style="156" customWidth="1"/>
    <col min="4127" max="4352" width="6.85546875" style="156" customWidth="1"/>
    <col min="4353" max="4353" width="1.140625" style="156" customWidth="1"/>
    <col min="4354" max="4354" width="2.28515625" style="156" customWidth="1"/>
    <col min="4355" max="4355" width="1.140625" style="156" customWidth="1"/>
    <col min="4356" max="4356" width="11.42578125" style="156" customWidth="1"/>
    <col min="4357" max="4357" width="1.140625" style="156" customWidth="1"/>
    <col min="4358" max="4358" width="6.85546875" style="156" customWidth="1"/>
    <col min="4359" max="4360" width="1.140625" style="156" customWidth="1"/>
    <col min="4361" max="4361" width="2.28515625" style="156" customWidth="1"/>
    <col min="4362" max="4362" width="6.85546875" style="156" customWidth="1"/>
    <col min="4363" max="4363" width="1.140625" style="156" customWidth="1"/>
    <col min="4364" max="4364" width="3.42578125" style="156" customWidth="1"/>
    <col min="4365" max="4366" width="2.28515625" style="156" customWidth="1"/>
    <col min="4367" max="4367" width="1.140625" style="156" customWidth="1"/>
    <col min="4368" max="4368" width="4" style="156" customWidth="1"/>
    <col min="4369" max="4369" width="6.28515625" style="156" customWidth="1"/>
    <col min="4370" max="4370" width="1.140625" style="156" customWidth="1"/>
    <col min="4371" max="4371" width="6.85546875" style="156" customWidth="1"/>
    <col min="4372" max="4372" width="4.5703125" style="156" customWidth="1"/>
    <col min="4373" max="4376" width="1.140625" style="156" customWidth="1"/>
    <col min="4377" max="4377" width="8" style="156" customWidth="1"/>
    <col min="4378" max="4378" width="3.42578125" style="156" customWidth="1"/>
    <col min="4379" max="4379" width="1.140625" style="156" customWidth="1"/>
    <col min="4380" max="4380" width="1" style="156" customWidth="1"/>
    <col min="4381" max="4381" width="11.5703125" style="156" customWidth="1"/>
    <col min="4382" max="4382" width="3.28515625" style="156" customWidth="1"/>
    <col min="4383" max="4608" width="6.85546875" style="156" customWidth="1"/>
    <col min="4609" max="4609" width="1.140625" style="156" customWidth="1"/>
    <col min="4610" max="4610" width="2.28515625" style="156" customWidth="1"/>
    <col min="4611" max="4611" width="1.140625" style="156" customWidth="1"/>
    <col min="4612" max="4612" width="11.42578125" style="156" customWidth="1"/>
    <col min="4613" max="4613" width="1.140625" style="156" customWidth="1"/>
    <col min="4614" max="4614" width="6.85546875" style="156" customWidth="1"/>
    <col min="4615" max="4616" width="1.140625" style="156" customWidth="1"/>
    <col min="4617" max="4617" width="2.28515625" style="156" customWidth="1"/>
    <col min="4618" max="4618" width="6.85546875" style="156" customWidth="1"/>
    <col min="4619" max="4619" width="1.140625" style="156" customWidth="1"/>
    <col min="4620" max="4620" width="3.42578125" style="156" customWidth="1"/>
    <col min="4621" max="4622" width="2.28515625" style="156" customWidth="1"/>
    <col min="4623" max="4623" width="1.140625" style="156" customWidth="1"/>
    <col min="4624" max="4624" width="4" style="156" customWidth="1"/>
    <col min="4625" max="4625" width="6.28515625" style="156" customWidth="1"/>
    <col min="4626" max="4626" width="1.140625" style="156" customWidth="1"/>
    <col min="4627" max="4627" width="6.85546875" style="156" customWidth="1"/>
    <col min="4628" max="4628" width="4.5703125" style="156" customWidth="1"/>
    <col min="4629" max="4632" width="1.140625" style="156" customWidth="1"/>
    <col min="4633" max="4633" width="8" style="156" customWidth="1"/>
    <col min="4634" max="4634" width="3.42578125" style="156" customWidth="1"/>
    <col min="4635" max="4635" width="1.140625" style="156" customWidth="1"/>
    <col min="4636" max="4636" width="1" style="156" customWidth="1"/>
    <col min="4637" max="4637" width="11.5703125" style="156" customWidth="1"/>
    <col min="4638" max="4638" width="3.28515625" style="156" customWidth="1"/>
    <col min="4639" max="4864" width="6.85546875" style="156" customWidth="1"/>
    <col min="4865" max="4865" width="1.140625" style="156" customWidth="1"/>
    <col min="4866" max="4866" width="2.28515625" style="156" customWidth="1"/>
    <col min="4867" max="4867" width="1.140625" style="156" customWidth="1"/>
    <col min="4868" max="4868" width="11.42578125" style="156" customWidth="1"/>
    <col min="4869" max="4869" width="1.140625" style="156" customWidth="1"/>
    <col min="4870" max="4870" width="6.85546875" style="156" customWidth="1"/>
    <col min="4871" max="4872" width="1.140625" style="156" customWidth="1"/>
    <col min="4873" max="4873" width="2.28515625" style="156" customWidth="1"/>
    <col min="4874" max="4874" width="6.85546875" style="156" customWidth="1"/>
    <col min="4875" max="4875" width="1.140625" style="156" customWidth="1"/>
    <col min="4876" max="4876" width="3.42578125" style="156" customWidth="1"/>
    <col min="4877" max="4878" width="2.28515625" style="156" customWidth="1"/>
    <col min="4879" max="4879" width="1.140625" style="156" customWidth="1"/>
    <col min="4880" max="4880" width="4" style="156" customWidth="1"/>
    <col min="4881" max="4881" width="6.28515625" style="156" customWidth="1"/>
    <col min="4882" max="4882" width="1.140625" style="156" customWidth="1"/>
    <col min="4883" max="4883" width="6.85546875" style="156" customWidth="1"/>
    <col min="4884" max="4884" width="4.5703125" style="156" customWidth="1"/>
    <col min="4885" max="4888" width="1.140625" style="156" customWidth="1"/>
    <col min="4889" max="4889" width="8" style="156" customWidth="1"/>
    <col min="4890" max="4890" width="3.42578125" style="156" customWidth="1"/>
    <col min="4891" max="4891" width="1.140625" style="156" customWidth="1"/>
    <col min="4892" max="4892" width="1" style="156" customWidth="1"/>
    <col min="4893" max="4893" width="11.5703125" style="156" customWidth="1"/>
    <col min="4894" max="4894" width="3.28515625" style="156" customWidth="1"/>
    <col min="4895" max="5120" width="6.85546875" style="156" customWidth="1"/>
    <col min="5121" max="5121" width="1.140625" style="156" customWidth="1"/>
    <col min="5122" max="5122" width="2.28515625" style="156" customWidth="1"/>
    <col min="5123" max="5123" width="1.140625" style="156" customWidth="1"/>
    <col min="5124" max="5124" width="11.42578125" style="156" customWidth="1"/>
    <col min="5125" max="5125" width="1.140625" style="156" customWidth="1"/>
    <col min="5126" max="5126" width="6.85546875" style="156" customWidth="1"/>
    <col min="5127" max="5128" width="1.140625" style="156" customWidth="1"/>
    <col min="5129" max="5129" width="2.28515625" style="156" customWidth="1"/>
    <col min="5130" max="5130" width="6.85546875" style="156" customWidth="1"/>
    <col min="5131" max="5131" width="1.140625" style="156" customWidth="1"/>
    <col min="5132" max="5132" width="3.42578125" style="156" customWidth="1"/>
    <col min="5133" max="5134" width="2.28515625" style="156" customWidth="1"/>
    <col min="5135" max="5135" width="1.140625" style="156" customWidth="1"/>
    <col min="5136" max="5136" width="4" style="156" customWidth="1"/>
    <col min="5137" max="5137" width="6.28515625" style="156" customWidth="1"/>
    <col min="5138" max="5138" width="1.140625" style="156" customWidth="1"/>
    <col min="5139" max="5139" width="6.85546875" style="156" customWidth="1"/>
    <col min="5140" max="5140" width="4.5703125" style="156" customWidth="1"/>
    <col min="5141" max="5144" width="1.140625" style="156" customWidth="1"/>
    <col min="5145" max="5145" width="8" style="156" customWidth="1"/>
    <col min="5146" max="5146" width="3.42578125" style="156" customWidth="1"/>
    <col min="5147" max="5147" width="1.140625" style="156" customWidth="1"/>
    <col min="5148" max="5148" width="1" style="156" customWidth="1"/>
    <col min="5149" max="5149" width="11.5703125" style="156" customWidth="1"/>
    <col min="5150" max="5150" width="3.28515625" style="156" customWidth="1"/>
    <col min="5151" max="5376" width="6.85546875" style="156" customWidth="1"/>
    <col min="5377" max="5377" width="1.140625" style="156" customWidth="1"/>
    <col min="5378" max="5378" width="2.28515625" style="156" customWidth="1"/>
    <col min="5379" max="5379" width="1.140625" style="156" customWidth="1"/>
    <col min="5380" max="5380" width="11.42578125" style="156" customWidth="1"/>
    <col min="5381" max="5381" width="1.140625" style="156" customWidth="1"/>
    <col min="5382" max="5382" width="6.85546875" style="156" customWidth="1"/>
    <col min="5383" max="5384" width="1.140625" style="156" customWidth="1"/>
    <col min="5385" max="5385" width="2.28515625" style="156" customWidth="1"/>
    <col min="5386" max="5386" width="6.85546875" style="156" customWidth="1"/>
    <col min="5387" max="5387" width="1.140625" style="156" customWidth="1"/>
    <col min="5388" max="5388" width="3.42578125" style="156" customWidth="1"/>
    <col min="5389" max="5390" width="2.28515625" style="156" customWidth="1"/>
    <col min="5391" max="5391" width="1.140625" style="156" customWidth="1"/>
    <col min="5392" max="5392" width="4" style="156" customWidth="1"/>
    <col min="5393" max="5393" width="6.28515625" style="156" customWidth="1"/>
    <col min="5394" max="5394" width="1.140625" style="156" customWidth="1"/>
    <col min="5395" max="5395" width="6.85546875" style="156" customWidth="1"/>
    <col min="5396" max="5396" width="4.5703125" style="156" customWidth="1"/>
    <col min="5397" max="5400" width="1.140625" style="156" customWidth="1"/>
    <col min="5401" max="5401" width="8" style="156" customWidth="1"/>
    <col min="5402" max="5402" width="3.42578125" style="156" customWidth="1"/>
    <col min="5403" max="5403" width="1.140625" style="156" customWidth="1"/>
    <col min="5404" max="5404" width="1" style="156" customWidth="1"/>
    <col min="5405" max="5405" width="11.5703125" style="156" customWidth="1"/>
    <col min="5406" max="5406" width="3.28515625" style="156" customWidth="1"/>
    <col min="5407" max="5632" width="6.85546875" style="156" customWidth="1"/>
    <col min="5633" max="5633" width="1.140625" style="156" customWidth="1"/>
    <col min="5634" max="5634" width="2.28515625" style="156" customWidth="1"/>
    <col min="5635" max="5635" width="1.140625" style="156" customWidth="1"/>
    <col min="5636" max="5636" width="11.42578125" style="156" customWidth="1"/>
    <col min="5637" max="5637" width="1.140625" style="156" customWidth="1"/>
    <col min="5638" max="5638" width="6.85546875" style="156" customWidth="1"/>
    <col min="5639" max="5640" width="1.140625" style="156" customWidth="1"/>
    <col min="5641" max="5641" width="2.28515625" style="156" customWidth="1"/>
    <col min="5642" max="5642" width="6.85546875" style="156" customWidth="1"/>
    <col min="5643" max="5643" width="1.140625" style="156" customWidth="1"/>
    <col min="5644" max="5644" width="3.42578125" style="156" customWidth="1"/>
    <col min="5645" max="5646" width="2.28515625" style="156" customWidth="1"/>
    <col min="5647" max="5647" width="1.140625" style="156" customWidth="1"/>
    <col min="5648" max="5648" width="4" style="156" customWidth="1"/>
    <col min="5649" max="5649" width="6.28515625" style="156" customWidth="1"/>
    <col min="5650" max="5650" width="1.140625" style="156" customWidth="1"/>
    <col min="5651" max="5651" width="6.85546875" style="156" customWidth="1"/>
    <col min="5652" max="5652" width="4.5703125" style="156" customWidth="1"/>
    <col min="5653" max="5656" width="1.140625" style="156" customWidth="1"/>
    <col min="5657" max="5657" width="8" style="156" customWidth="1"/>
    <col min="5658" max="5658" width="3.42578125" style="156" customWidth="1"/>
    <col min="5659" max="5659" width="1.140625" style="156" customWidth="1"/>
    <col min="5660" max="5660" width="1" style="156" customWidth="1"/>
    <col min="5661" max="5661" width="11.5703125" style="156" customWidth="1"/>
    <col min="5662" max="5662" width="3.28515625" style="156" customWidth="1"/>
    <col min="5663" max="5888" width="6.85546875" style="156" customWidth="1"/>
    <col min="5889" max="5889" width="1.140625" style="156" customWidth="1"/>
    <col min="5890" max="5890" width="2.28515625" style="156" customWidth="1"/>
    <col min="5891" max="5891" width="1.140625" style="156" customWidth="1"/>
    <col min="5892" max="5892" width="11.42578125" style="156" customWidth="1"/>
    <col min="5893" max="5893" width="1.140625" style="156" customWidth="1"/>
    <col min="5894" max="5894" width="6.85546875" style="156" customWidth="1"/>
    <col min="5895" max="5896" width="1.140625" style="156" customWidth="1"/>
    <col min="5897" max="5897" width="2.28515625" style="156" customWidth="1"/>
    <col min="5898" max="5898" width="6.85546875" style="156" customWidth="1"/>
    <col min="5899" max="5899" width="1.140625" style="156" customWidth="1"/>
    <col min="5900" max="5900" width="3.42578125" style="156" customWidth="1"/>
    <col min="5901" max="5902" width="2.28515625" style="156" customWidth="1"/>
    <col min="5903" max="5903" width="1.140625" style="156" customWidth="1"/>
    <col min="5904" max="5904" width="4" style="156" customWidth="1"/>
    <col min="5905" max="5905" width="6.28515625" style="156" customWidth="1"/>
    <col min="5906" max="5906" width="1.140625" style="156" customWidth="1"/>
    <col min="5907" max="5907" width="6.85546875" style="156" customWidth="1"/>
    <col min="5908" max="5908" width="4.5703125" style="156" customWidth="1"/>
    <col min="5909" max="5912" width="1.140625" style="156" customWidth="1"/>
    <col min="5913" max="5913" width="8" style="156" customWidth="1"/>
    <col min="5914" max="5914" width="3.42578125" style="156" customWidth="1"/>
    <col min="5915" max="5915" width="1.140625" style="156" customWidth="1"/>
    <col min="5916" max="5916" width="1" style="156" customWidth="1"/>
    <col min="5917" max="5917" width="11.5703125" style="156" customWidth="1"/>
    <col min="5918" max="5918" width="3.28515625" style="156" customWidth="1"/>
    <col min="5919" max="6144" width="6.85546875" style="156" customWidth="1"/>
    <col min="6145" max="6145" width="1.140625" style="156" customWidth="1"/>
    <col min="6146" max="6146" width="2.28515625" style="156" customWidth="1"/>
    <col min="6147" max="6147" width="1.140625" style="156" customWidth="1"/>
    <col min="6148" max="6148" width="11.42578125" style="156" customWidth="1"/>
    <col min="6149" max="6149" width="1.140625" style="156" customWidth="1"/>
    <col min="6150" max="6150" width="6.85546875" style="156" customWidth="1"/>
    <col min="6151" max="6152" width="1.140625" style="156" customWidth="1"/>
    <col min="6153" max="6153" width="2.28515625" style="156" customWidth="1"/>
    <col min="6154" max="6154" width="6.85546875" style="156" customWidth="1"/>
    <col min="6155" max="6155" width="1.140625" style="156" customWidth="1"/>
    <col min="6156" max="6156" width="3.42578125" style="156" customWidth="1"/>
    <col min="6157" max="6158" width="2.28515625" style="156" customWidth="1"/>
    <col min="6159" max="6159" width="1.140625" style="156" customWidth="1"/>
    <col min="6160" max="6160" width="4" style="156" customWidth="1"/>
    <col min="6161" max="6161" width="6.28515625" style="156" customWidth="1"/>
    <col min="6162" max="6162" width="1.140625" style="156" customWidth="1"/>
    <col min="6163" max="6163" width="6.85546875" style="156" customWidth="1"/>
    <col min="6164" max="6164" width="4.5703125" style="156" customWidth="1"/>
    <col min="6165" max="6168" width="1.140625" style="156" customWidth="1"/>
    <col min="6169" max="6169" width="8" style="156" customWidth="1"/>
    <col min="6170" max="6170" width="3.42578125" style="156" customWidth="1"/>
    <col min="6171" max="6171" width="1.140625" style="156" customWidth="1"/>
    <col min="6172" max="6172" width="1" style="156" customWidth="1"/>
    <col min="6173" max="6173" width="11.5703125" style="156" customWidth="1"/>
    <col min="6174" max="6174" width="3.28515625" style="156" customWidth="1"/>
    <col min="6175" max="6400" width="6.85546875" style="156" customWidth="1"/>
    <col min="6401" max="6401" width="1.140625" style="156" customWidth="1"/>
    <col min="6402" max="6402" width="2.28515625" style="156" customWidth="1"/>
    <col min="6403" max="6403" width="1.140625" style="156" customWidth="1"/>
    <col min="6404" max="6404" width="11.42578125" style="156" customWidth="1"/>
    <col min="6405" max="6405" width="1.140625" style="156" customWidth="1"/>
    <col min="6406" max="6406" width="6.85546875" style="156" customWidth="1"/>
    <col min="6407" max="6408" width="1.140625" style="156" customWidth="1"/>
    <col min="6409" max="6409" width="2.28515625" style="156" customWidth="1"/>
    <col min="6410" max="6410" width="6.85546875" style="156" customWidth="1"/>
    <col min="6411" max="6411" width="1.140625" style="156" customWidth="1"/>
    <col min="6412" max="6412" width="3.42578125" style="156" customWidth="1"/>
    <col min="6413" max="6414" width="2.28515625" style="156" customWidth="1"/>
    <col min="6415" max="6415" width="1.140625" style="156" customWidth="1"/>
    <col min="6416" max="6416" width="4" style="156" customWidth="1"/>
    <col min="6417" max="6417" width="6.28515625" style="156" customWidth="1"/>
    <col min="6418" max="6418" width="1.140625" style="156" customWidth="1"/>
    <col min="6419" max="6419" width="6.85546875" style="156" customWidth="1"/>
    <col min="6420" max="6420" width="4.5703125" style="156" customWidth="1"/>
    <col min="6421" max="6424" width="1.140625" style="156" customWidth="1"/>
    <col min="6425" max="6425" width="8" style="156" customWidth="1"/>
    <col min="6426" max="6426" width="3.42578125" style="156" customWidth="1"/>
    <col min="6427" max="6427" width="1.140625" style="156" customWidth="1"/>
    <col min="6428" max="6428" width="1" style="156" customWidth="1"/>
    <col min="6429" max="6429" width="11.5703125" style="156" customWidth="1"/>
    <col min="6430" max="6430" width="3.28515625" style="156" customWidth="1"/>
    <col min="6431" max="6656" width="6.85546875" style="156" customWidth="1"/>
    <col min="6657" max="6657" width="1.140625" style="156" customWidth="1"/>
    <col min="6658" max="6658" width="2.28515625" style="156" customWidth="1"/>
    <col min="6659" max="6659" width="1.140625" style="156" customWidth="1"/>
    <col min="6660" max="6660" width="11.42578125" style="156" customWidth="1"/>
    <col min="6661" max="6661" width="1.140625" style="156" customWidth="1"/>
    <col min="6662" max="6662" width="6.85546875" style="156" customWidth="1"/>
    <col min="6663" max="6664" width="1.140625" style="156" customWidth="1"/>
    <col min="6665" max="6665" width="2.28515625" style="156" customWidth="1"/>
    <col min="6666" max="6666" width="6.85546875" style="156" customWidth="1"/>
    <col min="6667" max="6667" width="1.140625" style="156" customWidth="1"/>
    <col min="6668" max="6668" width="3.42578125" style="156" customWidth="1"/>
    <col min="6669" max="6670" width="2.28515625" style="156" customWidth="1"/>
    <col min="6671" max="6671" width="1.140625" style="156" customWidth="1"/>
    <col min="6672" max="6672" width="4" style="156" customWidth="1"/>
    <col min="6673" max="6673" width="6.28515625" style="156" customWidth="1"/>
    <col min="6674" max="6674" width="1.140625" style="156" customWidth="1"/>
    <col min="6675" max="6675" width="6.85546875" style="156" customWidth="1"/>
    <col min="6676" max="6676" width="4.5703125" style="156" customWidth="1"/>
    <col min="6677" max="6680" width="1.140625" style="156" customWidth="1"/>
    <col min="6681" max="6681" width="8" style="156" customWidth="1"/>
    <col min="6682" max="6682" width="3.42578125" style="156" customWidth="1"/>
    <col min="6683" max="6683" width="1.140625" style="156" customWidth="1"/>
    <col min="6684" max="6684" width="1" style="156" customWidth="1"/>
    <col min="6685" max="6685" width="11.5703125" style="156" customWidth="1"/>
    <col min="6686" max="6686" width="3.28515625" style="156" customWidth="1"/>
    <col min="6687" max="6912" width="6.85546875" style="156" customWidth="1"/>
    <col min="6913" max="6913" width="1.140625" style="156" customWidth="1"/>
    <col min="6914" max="6914" width="2.28515625" style="156" customWidth="1"/>
    <col min="6915" max="6915" width="1.140625" style="156" customWidth="1"/>
    <col min="6916" max="6916" width="11.42578125" style="156" customWidth="1"/>
    <col min="6917" max="6917" width="1.140625" style="156" customWidth="1"/>
    <col min="6918" max="6918" width="6.85546875" style="156" customWidth="1"/>
    <col min="6919" max="6920" width="1.140625" style="156" customWidth="1"/>
    <col min="6921" max="6921" width="2.28515625" style="156" customWidth="1"/>
    <col min="6922" max="6922" width="6.85546875" style="156" customWidth="1"/>
    <col min="6923" max="6923" width="1.140625" style="156" customWidth="1"/>
    <col min="6924" max="6924" width="3.42578125" style="156" customWidth="1"/>
    <col min="6925" max="6926" width="2.28515625" style="156" customWidth="1"/>
    <col min="6927" max="6927" width="1.140625" style="156" customWidth="1"/>
    <col min="6928" max="6928" width="4" style="156" customWidth="1"/>
    <col min="6929" max="6929" width="6.28515625" style="156" customWidth="1"/>
    <col min="6930" max="6930" width="1.140625" style="156" customWidth="1"/>
    <col min="6931" max="6931" width="6.85546875" style="156" customWidth="1"/>
    <col min="6932" max="6932" width="4.5703125" style="156" customWidth="1"/>
    <col min="6933" max="6936" width="1.140625" style="156" customWidth="1"/>
    <col min="6937" max="6937" width="8" style="156" customWidth="1"/>
    <col min="6938" max="6938" width="3.42578125" style="156" customWidth="1"/>
    <col min="6939" max="6939" width="1.140625" style="156" customWidth="1"/>
    <col min="6940" max="6940" width="1" style="156" customWidth="1"/>
    <col min="6941" max="6941" width="11.5703125" style="156" customWidth="1"/>
    <col min="6942" max="6942" width="3.28515625" style="156" customWidth="1"/>
    <col min="6943" max="7168" width="6.85546875" style="156" customWidth="1"/>
    <col min="7169" max="7169" width="1.140625" style="156" customWidth="1"/>
    <col min="7170" max="7170" width="2.28515625" style="156" customWidth="1"/>
    <col min="7171" max="7171" width="1.140625" style="156" customWidth="1"/>
    <col min="7172" max="7172" width="11.42578125" style="156" customWidth="1"/>
    <col min="7173" max="7173" width="1.140625" style="156" customWidth="1"/>
    <col min="7174" max="7174" width="6.85546875" style="156" customWidth="1"/>
    <col min="7175" max="7176" width="1.140625" style="156" customWidth="1"/>
    <col min="7177" max="7177" width="2.28515625" style="156" customWidth="1"/>
    <col min="7178" max="7178" width="6.85546875" style="156" customWidth="1"/>
    <col min="7179" max="7179" width="1.140625" style="156" customWidth="1"/>
    <col min="7180" max="7180" width="3.42578125" style="156" customWidth="1"/>
    <col min="7181" max="7182" width="2.28515625" style="156" customWidth="1"/>
    <col min="7183" max="7183" width="1.140625" style="156" customWidth="1"/>
    <col min="7184" max="7184" width="4" style="156" customWidth="1"/>
    <col min="7185" max="7185" width="6.28515625" style="156" customWidth="1"/>
    <col min="7186" max="7186" width="1.140625" style="156" customWidth="1"/>
    <col min="7187" max="7187" width="6.85546875" style="156" customWidth="1"/>
    <col min="7188" max="7188" width="4.5703125" style="156" customWidth="1"/>
    <col min="7189" max="7192" width="1.140625" style="156" customWidth="1"/>
    <col min="7193" max="7193" width="8" style="156" customWidth="1"/>
    <col min="7194" max="7194" width="3.42578125" style="156" customWidth="1"/>
    <col min="7195" max="7195" width="1.140625" style="156" customWidth="1"/>
    <col min="7196" max="7196" width="1" style="156" customWidth="1"/>
    <col min="7197" max="7197" width="11.5703125" style="156" customWidth="1"/>
    <col min="7198" max="7198" width="3.28515625" style="156" customWidth="1"/>
    <col min="7199" max="7424" width="6.85546875" style="156" customWidth="1"/>
    <col min="7425" max="7425" width="1.140625" style="156" customWidth="1"/>
    <col min="7426" max="7426" width="2.28515625" style="156" customWidth="1"/>
    <col min="7427" max="7427" width="1.140625" style="156" customWidth="1"/>
    <col min="7428" max="7428" width="11.42578125" style="156" customWidth="1"/>
    <col min="7429" max="7429" width="1.140625" style="156" customWidth="1"/>
    <col min="7430" max="7430" width="6.85546875" style="156" customWidth="1"/>
    <col min="7431" max="7432" width="1.140625" style="156" customWidth="1"/>
    <col min="7433" max="7433" width="2.28515625" style="156" customWidth="1"/>
    <col min="7434" max="7434" width="6.85546875" style="156" customWidth="1"/>
    <col min="7435" max="7435" width="1.140625" style="156" customWidth="1"/>
    <col min="7436" max="7436" width="3.42578125" style="156" customWidth="1"/>
    <col min="7437" max="7438" width="2.28515625" style="156" customWidth="1"/>
    <col min="7439" max="7439" width="1.140625" style="156" customWidth="1"/>
    <col min="7440" max="7440" width="4" style="156" customWidth="1"/>
    <col min="7441" max="7441" width="6.28515625" style="156" customWidth="1"/>
    <col min="7442" max="7442" width="1.140625" style="156" customWidth="1"/>
    <col min="7443" max="7443" width="6.85546875" style="156" customWidth="1"/>
    <col min="7444" max="7444" width="4.5703125" style="156" customWidth="1"/>
    <col min="7445" max="7448" width="1.140625" style="156" customWidth="1"/>
    <col min="7449" max="7449" width="8" style="156" customWidth="1"/>
    <col min="7450" max="7450" width="3.42578125" style="156" customWidth="1"/>
    <col min="7451" max="7451" width="1.140625" style="156" customWidth="1"/>
    <col min="7452" max="7452" width="1" style="156" customWidth="1"/>
    <col min="7453" max="7453" width="11.5703125" style="156" customWidth="1"/>
    <col min="7454" max="7454" width="3.28515625" style="156" customWidth="1"/>
    <col min="7455" max="7680" width="6.85546875" style="156" customWidth="1"/>
    <col min="7681" max="7681" width="1.140625" style="156" customWidth="1"/>
    <col min="7682" max="7682" width="2.28515625" style="156" customWidth="1"/>
    <col min="7683" max="7683" width="1.140625" style="156" customWidth="1"/>
    <col min="7684" max="7684" width="11.42578125" style="156" customWidth="1"/>
    <col min="7685" max="7685" width="1.140625" style="156" customWidth="1"/>
    <col min="7686" max="7686" width="6.85546875" style="156" customWidth="1"/>
    <col min="7687" max="7688" width="1.140625" style="156" customWidth="1"/>
    <col min="7689" max="7689" width="2.28515625" style="156" customWidth="1"/>
    <col min="7690" max="7690" width="6.85546875" style="156" customWidth="1"/>
    <col min="7691" max="7691" width="1.140625" style="156" customWidth="1"/>
    <col min="7692" max="7692" width="3.42578125" style="156" customWidth="1"/>
    <col min="7693" max="7694" width="2.28515625" style="156" customWidth="1"/>
    <col min="7695" max="7695" width="1.140625" style="156" customWidth="1"/>
    <col min="7696" max="7696" width="4" style="156" customWidth="1"/>
    <col min="7697" max="7697" width="6.28515625" style="156" customWidth="1"/>
    <col min="7698" max="7698" width="1.140625" style="156" customWidth="1"/>
    <col min="7699" max="7699" width="6.85546875" style="156" customWidth="1"/>
    <col min="7700" max="7700" width="4.5703125" style="156" customWidth="1"/>
    <col min="7701" max="7704" width="1.140625" style="156" customWidth="1"/>
    <col min="7705" max="7705" width="8" style="156" customWidth="1"/>
    <col min="7706" max="7706" width="3.42578125" style="156" customWidth="1"/>
    <col min="7707" max="7707" width="1.140625" style="156" customWidth="1"/>
    <col min="7708" max="7708" width="1" style="156" customWidth="1"/>
    <col min="7709" max="7709" width="11.5703125" style="156" customWidth="1"/>
    <col min="7710" max="7710" width="3.28515625" style="156" customWidth="1"/>
    <col min="7711" max="7936" width="6.85546875" style="156" customWidth="1"/>
    <col min="7937" max="7937" width="1.140625" style="156" customWidth="1"/>
    <col min="7938" max="7938" width="2.28515625" style="156" customWidth="1"/>
    <col min="7939" max="7939" width="1.140625" style="156" customWidth="1"/>
    <col min="7940" max="7940" width="11.42578125" style="156" customWidth="1"/>
    <col min="7941" max="7941" width="1.140625" style="156" customWidth="1"/>
    <col min="7942" max="7942" width="6.85546875" style="156" customWidth="1"/>
    <col min="7943" max="7944" width="1.140625" style="156" customWidth="1"/>
    <col min="7945" max="7945" width="2.28515625" style="156" customWidth="1"/>
    <col min="7946" max="7946" width="6.85546875" style="156" customWidth="1"/>
    <col min="7947" max="7947" width="1.140625" style="156" customWidth="1"/>
    <col min="7948" max="7948" width="3.42578125" style="156" customWidth="1"/>
    <col min="7949" max="7950" width="2.28515625" style="156" customWidth="1"/>
    <col min="7951" max="7951" width="1.140625" style="156" customWidth="1"/>
    <col min="7952" max="7952" width="4" style="156" customWidth="1"/>
    <col min="7953" max="7953" width="6.28515625" style="156" customWidth="1"/>
    <col min="7954" max="7954" width="1.140625" style="156" customWidth="1"/>
    <col min="7955" max="7955" width="6.85546875" style="156" customWidth="1"/>
    <col min="7956" max="7956" width="4.5703125" style="156" customWidth="1"/>
    <col min="7957" max="7960" width="1.140625" style="156" customWidth="1"/>
    <col min="7961" max="7961" width="8" style="156" customWidth="1"/>
    <col min="7962" max="7962" width="3.42578125" style="156" customWidth="1"/>
    <col min="7963" max="7963" width="1.140625" style="156" customWidth="1"/>
    <col min="7964" max="7964" width="1" style="156" customWidth="1"/>
    <col min="7965" max="7965" width="11.5703125" style="156" customWidth="1"/>
    <col min="7966" max="7966" width="3.28515625" style="156" customWidth="1"/>
    <col min="7967" max="8192" width="6.85546875" style="156" customWidth="1"/>
    <col min="8193" max="8193" width="1.140625" style="156" customWidth="1"/>
    <col min="8194" max="8194" width="2.28515625" style="156" customWidth="1"/>
    <col min="8195" max="8195" width="1.140625" style="156" customWidth="1"/>
    <col min="8196" max="8196" width="11.42578125" style="156" customWidth="1"/>
    <col min="8197" max="8197" width="1.140625" style="156" customWidth="1"/>
    <col min="8198" max="8198" width="6.85546875" style="156" customWidth="1"/>
    <col min="8199" max="8200" width="1.140625" style="156" customWidth="1"/>
    <col min="8201" max="8201" width="2.28515625" style="156" customWidth="1"/>
    <col min="8202" max="8202" width="6.85546875" style="156" customWidth="1"/>
    <col min="8203" max="8203" width="1.140625" style="156" customWidth="1"/>
    <col min="8204" max="8204" width="3.42578125" style="156" customWidth="1"/>
    <col min="8205" max="8206" width="2.28515625" style="156" customWidth="1"/>
    <col min="8207" max="8207" width="1.140625" style="156" customWidth="1"/>
    <col min="8208" max="8208" width="4" style="156" customWidth="1"/>
    <col min="8209" max="8209" width="6.28515625" style="156" customWidth="1"/>
    <col min="8210" max="8210" width="1.140625" style="156" customWidth="1"/>
    <col min="8211" max="8211" width="6.85546875" style="156" customWidth="1"/>
    <col min="8212" max="8212" width="4.5703125" style="156" customWidth="1"/>
    <col min="8213" max="8216" width="1.140625" style="156" customWidth="1"/>
    <col min="8217" max="8217" width="8" style="156" customWidth="1"/>
    <col min="8218" max="8218" width="3.42578125" style="156" customWidth="1"/>
    <col min="8219" max="8219" width="1.140625" style="156" customWidth="1"/>
    <col min="8220" max="8220" width="1" style="156" customWidth="1"/>
    <col min="8221" max="8221" width="11.5703125" style="156" customWidth="1"/>
    <col min="8222" max="8222" width="3.28515625" style="156" customWidth="1"/>
    <col min="8223" max="8448" width="6.85546875" style="156" customWidth="1"/>
    <col min="8449" max="8449" width="1.140625" style="156" customWidth="1"/>
    <col min="8450" max="8450" width="2.28515625" style="156" customWidth="1"/>
    <col min="8451" max="8451" width="1.140625" style="156" customWidth="1"/>
    <col min="8452" max="8452" width="11.42578125" style="156" customWidth="1"/>
    <col min="8453" max="8453" width="1.140625" style="156" customWidth="1"/>
    <col min="8454" max="8454" width="6.85546875" style="156" customWidth="1"/>
    <col min="8455" max="8456" width="1.140625" style="156" customWidth="1"/>
    <col min="8457" max="8457" width="2.28515625" style="156" customWidth="1"/>
    <col min="8458" max="8458" width="6.85546875" style="156" customWidth="1"/>
    <col min="8459" max="8459" width="1.140625" style="156" customWidth="1"/>
    <col min="8460" max="8460" width="3.42578125" style="156" customWidth="1"/>
    <col min="8461" max="8462" width="2.28515625" style="156" customWidth="1"/>
    <col min="8463" max="8463" width="1.140625" style="156" customWidth="1"/>
    <col min="8464" max="8464" width="4" style="156" customWidth="1"/>
    <col min="8465" max="8465" width="6.28515625" style="156" customWidth="1"/>
    <col min="8466" max="8466" width="1.140625" style="156" customWidth="1"/>
    <col min="8467" max="8467" width="6.85546875" style="156" customWidth="1"/>
    <col min="8468" max="8468" width="4.5703125" style="156" customWidth="1"/>
    <col min="8469" max="8472" width="1.140625" style="156" customWidth="1"/>
    <col min="8473" max="8473" width="8" style="156" customWidth="1"/>
    <col min="8474" max="8474" width="3.42578125" style="156" customWidth="1"/>
    <col min="8475" max="8475" width="1.140625" style="156" customWidth="1"/>
    <col min="8476" max="8476" width="1" style="156" customWidth="1"/>
    <col min="8477" max="8477" width="11.5703125" style="156" customWidth="1"/>
    <col min="8478" max="8478" width="3.28515625" style="156" customWidth="1"/>
    <col min="8479" max="8704" width="6.85546875" style="156" customWidth="1"/>
    <col min="8705" max="8705" width="1.140625" style="156" customWidth="1"/>
    <col min="8706" max="8706" width="2.28515625" style="156" customWidth="1"/>
    <col min="8707" max="8707" width="1.140625" style="156" customWidth="1"/>
    <col min="8708" max="8708" width="11.42578125" style="156" customWidth="1"/>
    <col min="8709" max="8709" width="1.140625" style="156" customWidth="1"/>
    <col min="8710" max="8710" width="6.85546875" style="156" customWidth="1"/>
    <col min="8711" max="8712" width="1.140625" style="156" customWidth="1"/>
    <col min="8713" max="8713" width="2.28515625" style="156" customWidth="1"/>
    <col min="8714" max="8714" width="6.85546875" style="156" customWidth="1"/>
    <col min="8715" max="8715" width="1.140625" style="156" customWidth="1"/>
    <col min="8716" max="8716" width="3.42578125" style="156" customWidth="1"/>
    <col min="8717" max="8718" width="2.28515625" style="156" customWidth="1"/>
    <col min="8719" max="8719" width="1.140625" style="156" customWidth="1"/>
    <col min="8720" max="8720" width="4" style="156" customWidth="1"/>
    <col min="8721" max="8721" width="6.28515625" style="156" customWidth="1"/>
    <col min="8722" max="8722" width="1.140625" style="156" customWidth="1"/>
    <col min="8723" max="8723" width="6.85546875" style="156" customWidth="1"/>
    <col min="8724" max="8724" width="4.5703125" style="156" customWidth="1"/>
    <col min="8725" max="8728" width="1.140625" style="156" customWidth="1"/>
    <col min="8729" max="8729" width="8" style="156" customWidth="1"/>
    <col min="8730" max="8730" width="3.42578125" style="156" customWidth="1"/>
    <col min="8731" max="8731" width="1.140625" style="156" customWidth="1"/>
    <col min="8732" max="8732" width="1" style="156" customWidth="1"/>
    <col min="8733" max="8733" width="11.5703125" style="156" customWidth="1"/>
    <col min="8734" max="8734" width="3.28515625" style="156" customWidth="1"/>
    <col min="8735" max="8960" width="6.85546875" style="156" customWidth="1"/>
    <col min="8961" max="8961" width="1.140625" style="156" customWidth="1"/>
    <col min="8962" max="8962" width="2.28515625" style="156" customWidth="1"/>
    <col min="8963" max="8963" width="1.140625" style="156" customWidth="1"/>
    <col min="8964" max="8964" width="11.42578125" style="156" customWidth="1"/>
    <col min="8965" max="8965" width="1.140625" style="156" customWidth="1"/>
    <col min="8966" max="8966" width="6.85546875" style="156" customWidth="1"/>
    <col min="8967" max="8968" width="1.140625" style="156" customWidth="1"/>
    <col min="8969" max="8969" width="2.28515625" style="156" customWidth="1"/>
    <col min="8970" max="8970" width="6.85546875" style="156" customWidth="1"/>
    <col min="8971" max="8971" width="1.140625" style="156" customWidth="1"/>
    <col min="8972" max="8972" width="3.42578125" style="156" customWidth="1"/>
    <col min="8973" max="8974" width="2.28515625" style="156" customWidth="1"/>
    <col min="8975" max="8975" width="1.140625" style="156" customWidth="1"/>
    <col min="8976" max="8976" width="4" style="156" customWidth="1"/>
    <col min="8977" max="8977" width="6.28515625" style="156" customWidth="1"/>
    <col min="8978" max="8978" width="1.140625" style="156" customWidth="1"/>
    <col min="8979" max="8979" width="6.85546875" style="156" customWidth="1"/>
    <col min="8980" max="8980" width="4.5703125" style="156" customWidth="1"/>
    <col min="8981" max="8984" width="1.140625" style="156" customWidth="1"/>
    <col min="8985" max="8985" width="8" style="156" customWidth="1"/>
    <col min="8986" max="8986" width="3.42578125" style="156" customWidth="1"/>
    <col min="8987" max="8987" width="1.140625" style="156" customWidth="1"/>
    <col min="8988" max="8988" width="1" style="156" customWidth="1"/>
    <col min="8989" max="8989" width="11.5703125" style="156" customWidth="1"/>
    <col min="8990" max="8990" width="3.28515625" style="156" customWidth="1"/>
    <col min="8991" max="9216" width="6.85546875" style="156" customWidth="1"/>
    <col min="9217" max="9217" width="1.140625" style="156" customWidth="1"/>
    <col min="9218" max="9218" width="2.28515625" style="156" customWidth="1"/>
    <col min="9219" max="9219" width="1.140625" style="156" customWidth="1"/>
    <col min="9220" max="9220" width="11.42578125" style="156" customWidth="1"/>
    <col min="9221" max="9221" width="1.140625" style="156" customWidth="1"/>
    <col min="9222" max="9222" width="6.85546875" style="156" customWidth="1"/>
    <col min="9223" max="9224" width="1.140625" style="156" customWidth="1"/>
    <col min="9225" max="9225" width="2.28515625" style="156" customWidth="1"/>
    <col min="9226" max="9226" width="6.85546875" style="156" customWidth="1"/>
    <col min="9227" max="9227" width="1.140625" style="156" customWidth="1"/>
    <col min="9228" max="9228" width="3.42578125" style="156" customWidth="1"/>
    <col min="9229" max="9230" width="2.28515625" style="156" customWidth="1"/>
    <col min="9231" max="9231" width="1.140625" style="156" customWidth="1"/>
    <col min="9232" max="9232" width="4" style="156" customWidth="1"/>
    <col min="9233" max="9233" width="6.28515625" style="156" customWidth="1"/>
    <col min="9234" max="9234" width="1.140625" style="156" customWidth="1"/>
    <col min="9235" max="9235" width="6.85546875" style="156" customWidth="1"/>
    <col min="9236" max="9236" width="4.5703125" style="156" customWidth="1"/>
    <col min="9237" max="9240" width="1.140625" style="156" customWidth="1"/>
    <col min="9241" max="9241" width="8" style="156" customWidth="1"/>
    <col min="9242" max="9242" width="3.42578125" style="156" customWidth="1"/>
    <col min="9243" max="9243" width="1.140625" style="156" customWidth="1"/>
    <col min="9244" max="9244" width="1" style="156" customWidth="1"/>
    <col min="9245" max="9245" width="11.5703125" style="156" customWidth="1"/>
    <col min="9246" max="9246" width="3.28515625" style="156" customWidth="1"/>
    <col min="9247" max="9472" width="6.85546875" style="156" customWidth="1"/>
    <col min="9473" max="9473" width="1.140625" style="156" customWidth="1"/>
    <col min="9474" max="9474" width="2.28515625" style="156" customWidth="1"/>
    <col min="9475" max="9475" width="1.140625" style="156" customWidth="1"/>
    <col min="9476" max="9476" width="11.42578125" style="156" customWidth="1"/>
    <col min="9477" max="9477" width="1.140625" style="156" customWidth="1"/>
    <col min="9478" max="9478" width="6.85546875" style="156" customWidth="1"/>
    <col min="9479" max="9480" width="1.140625" style="156" customWidth="1"/>
    <col min="9481" max="9481" width="2.28515625" style="156" customWidth="1"/>
    <col min="9482" max="9482" width="6.85546875" style="156" customWidth="1"/>
    <col min="9483" max="9483" width="1.140625" style="156" customWidth="1"/>
    <col min="9484" max="9484" width="3.42578125" style="156" customWidth="1"/>
    <col min="9485" max="9486" width="2.28515625" style="156" customWidth="1"/>
    <col min="9487" max="9487" width="1.140625" style="156" customWidth="1"/>
    <col min="9488" max="9488" width="4" style="156" customWidth="1"/>
    <col min="9489" max="9489" width="6.28515625" style="156" customWidth="1"/>
    <col min="9490" max="9490" width="1.140625" style="156" customWidth="1"/>
    <col min="9491" max="9491" width="6.85546875" style="156" customWidth="1"/>
    <col min="9492" max="9492" width="4.5703125" style="156" customWidth="1"/>
    <col min="9493" max="9496" width="1.140625" style="156" customWidth="1"/>
    <col min="9497" max="9497" width="8" style="156" customWidth="1"/>
    <col min="9498" max="9498" width="3.42578125" style="156" customWidth="1"/>
    <col min="9499" max="9499" width="1.140625" style="156" customWidth="1"/>
    <col min="9500" max="9500" width="1" style="156" customWidth="1"/>
    <col min="9501" max="9501" width="11.5703125" style="156" customWidth="1"/>
    <col min="9502" max="9502" width="3.28515625" style="156" customWidth="1"/>
    <col min="9503" max="9728" width="6.85546875" style="156" customWidth="1"/>
    <col min="9729" max="9729" width="1.140625" style="156" customWidth="1"/>
    <col min="9730" max="9730" width="2.28515625" style="156" customWidth="1"/>
    <col min="9731" max="9731" width="1.140625" style="156" customWidth="1"/>
    <col min="9732" max="9732" width="11.42578125" style="156" customWidth="1"/>
    <col min="9733" max="9733" width="1.140625" style="156" customWidth="1"/>
    <col min="9734" max="9734" width="6.85546875" style="156" customWidth="1"/>
    <col min="9735" max="9736" width="1.140625" style="156" customWidth="1"/>
    <col min="9737" max="9737" width="2.28515625" style="156" customWidth="1"/>
    <col min="9738" max="9738" width="6.85546875" style="156" customWidth="1"/>
    <col min="9739" max="9739" width="1.140625" style="156" customWidth="1"/>
    <col min="9740" max="9740" width="3.42578125" style="156" customWidth="1"/>
    <col min="9741" max="9742" width="2.28515625" style="156" customWidth="1"/>
    <col min="9743" max="9743" width="1.140625" style="156" customWidth="1"/>
    <col min="9744" max="9744" width="4" style="156" customWidth="1"/>
    <col min="9745" max="9745" width="6.28515625" style="156" customWidth="1"/>
    <col min="9746" max="9746" width="1.140625" style="156" customWidth="1"/>
    <col min="9747" max="9747" width="6.85546875" style="156" customWidth="1"/>
    <col min="9748" max="9748" width="4.5703125" style="156" customWidth="1"/>
    <col min="9749" max="9752" width="1.140625" style="156" customWidth="1"/>
    <col min="9753" max="9753" width="8" style="156" customWidth="1"/>
    <col min="9754" max="9754" width="3.42578125" style="156" customWidth="1"/>
    <col min="9755" max="9755" width="1.140625" style="156" customWidth="1"/>
    <col min="9756" max="9756" width="1" style="156" customWidth="1"/>
    <col min="9757" max="9757" width="11.5703125" style="156" customWidth="1"/>
    <col min="9758" max="9758" width="3.28515625" style="156" customWidth="1"/>
    <col min="9759" max="9984" width="6.85546875" style="156" customWidth="1"/>
    <col min="9985" max="9985" width="1.140625" style="156" customWidth="1"/>
    <col min="9986" max="9986" width="2.28515625" style="156" customWidth="1"/>
    <col min="9987" max="9987" width="1.140625" style="156" customWidth="1"/>
    <col min="9988" max="9988" width="11.42578125" style="156" customWidth="1"/>
    <col min="9989" max="9989" width="1.140625" style="156" customWidth="1"/>
    <col min="9990" max="9990" width="6.85546875" style="156" customWidth="1"/>
    <col min="9991" max="9992" width="1.140625" style="156" customWidth="1"/>
    <col min="9993" max="9993" width="2.28515625" style="156" customWidth="1"/>
    <col min="9994" max="9994" width="6.85546875" style="156" customWidth="1"/>
    <col min="9995" max="9995" width="1.140625" style="156" customWidth="1"/>
    <col min="9996" max="9996" width="3.42578125" style="156" customWidth="1"/>
    <col min="9997" max="9998" width="2.28515625" style="156" customWidth="1"/>
    <col min="9999" max="9999" width="1.140625" style="156" customWidth="1"/>
    <col min="10000" max="10000" width="4" style="156" customWidth="1"/>
    <col min="10001" max="10001" width="6.28515625" style="156" customWidth="1"/>
    <col min="10002" max="10002" width="1.140625" style="156" customWidth="1"/>
    <col min="10003" max="10003" width="6.85546875" style="156" customWidth="1"/>
    <col min="10004" max="10004" width="4.5703125" style="156" customWidth="1"/>
    <col min="10005" max="10008" width="1.140625" style="156" customWidth="1"/>
    <col min="10009" max="10009" width="8" style="156" customWidth="1"/>
    <col min="10010" max="10010" width="3.42578125" style="156" customWidth="1"/>
    <col min="10011" max="10011" width="1.140625" style="156" customWidth="1"/>
    <col min="10012" max="10012" width="1" style="156" customWidth="1"/>
    <col min="10013" max="10013" width="11.5703125" style="156" customWidth="1"/>
    <col min="10014" max="10014" width="3.28515625" style="156" customWidth="1"/>
    <col min="10015" max="10240" width="6.85546875" style="156" customWidth="1"/>
    <col min="10241" max="10241" width="1.140625" style="156" customWidth="1"/>
    <col min="10242" max="10242" width="2.28515625" style="156" customWidth="1"/>
    <col min="10243" max="10243" width="1.140625" style="156" customWidth="1"/>
    <col min="10244" max="10244" width="11.42578125" style="156" customWidth="1"/>
    <col min="10245" max="10245" width="1.140625" style="156" customWidth="1"/>
    <col min="10246" max="10246" width="6.85546875" style="156" customWidth="1"/>
    <col min="10247" max="10248" width="1.140625" style="156" customWidth="1"/>
    <col min="10249" max="10249" width="2.28515625" style="156" customWidth="1"/>
    <col min="10250" max="10250" width="6.85546875" style="156" customWidth="1"/>
    <col min="10251" max="10251" width="1.140625" style="156" customWidth="1"/>
    <col min="10252" max="10252" width="3.42578125" style="156" customWidth="1"/>
    <col min="10253" max="10254" width="2.28515625" style="156" customWidth="1"/>
    <col min="10255" max="10255" width="1.140625" style="156" customWidth="1"/>
    <col min="10256" max="10256" width="4" style="156" customWidth="1"/>
    <col min="10257" max="10257" width="6.28515625" style="156" customWidth="1"/>
    <col min="10258" max="10258" width="1.140625" style="156" customWidth="1"/>
    <col min="10259" max="10259" width="6.85546875" style="156" customWidth="1"/>
    <col min="10260" max="10260" width="4.5703125" style="156" customWidth="1"/>
    <col min="10261" max="10264" width="1.140625" style="156" customWidth="1"/>
    <col min="10265" max="10265" width="8" style="156" customWidth="1"/>
    <col min="10266" max="10266" width="3.42578125" style="156" customWidth="1"/>
    <col min="10267" max="10267" width="1.140625" style="156" customWidth="1"/>
    <col min="10268" max="10268" width="1" style="156" customWidth="1"/>
    <col min="10269" max="10269" width="11.5703125" style="156" customWidth="1"/>
    <col min="10270" max="10270" width="3.28515625" style="156" customWidth="1"/>
    <col min="10271" max="10496" width="6.85546875" style="156" customWidth="1"/>
    <col min="10497" max="10497" width="1.140625" style="156" customWidth="1"/>
    <col min="10498" max="10498" width="2.28515625" style="156" customWidth="1"/>
    <col min="10499" max="10499" width="1.140625" style="156" customWidth="1"/>
    <col min="10500" max="10500" width="11.42578125" style="156" customWidth="1"/>
    <col min="10501" max="10501" width="1.140625" style="156" customWidth="1"/>
    <col min="10502" max="10502" width="6.85546875" style="156" customWidth="1"/>
    <col min="10503" max="10504" width="1.140625" style="156" customWidth="1"/>
    <col min="10505" max="10505" width="2.28515625" style="156" customWidth="1"/>
    <col min="10506" max="10506" width="6.85546875" style="156" customWidth="1"/>
    <col min="10507" max="10507" width="1.140625" style="156" customWidth="1"/>
    <col min="10508" max="10508" width="3.42578125" style="156" customWidth="1"/>
    <col min="10509" max="10510" width="2.28515625" style="156" customWidth="1"/>
    <col min="10511" max="10511" width="1.140625" style="156" customWidth="1"/>
    <col min="10512" max="10512" width="4" style="156" customWidth="1"/>
    <col min="10513" max="10513" width="6.28515625" style="156" customWidth="1"/>
    <col min="10514" max="10514" width="1.140625" style="156" customWidth="1"/>
    <col min="10515" max="10515" width="6.85546875" style="156" customWidth="1"/>
    <col min="10516" max="10516" width="4.5703125" style="156" customWidth="1"/>
    <col min="10517" max="10520" width="1.140625" style="156" customWidth="1"/>
    <col min="10521" max="10521" width="8" style="156" customWidth="1"/>
    <col min="10522" max="10522" width="3.42578125" style="156" customWidth="1"/>
    <col min="10523" max="10523" width="1.140625" style="156" customWidth="1"/>
    <col min="10524" max="10524" width="1" style="156" customWidth="1"/>
    <col min="10525" max="10525" width="11.5703125" style="156" customWidth="1"/>
    <col min="10526" max="10526" width="3.28515625" style="156" customWidth="1"/>
    <col min="10527" max="10752" width="6.85546875" style="156" customWidth="1"/>
    <col min="10753" max="10753" width="1.140625" style="156" customWidth="1"/>
    <col min="10754" max="10754" width="2.28515625" style="156" customWidth="1"/>
    <col min="10755" max="10755" width="1.140625" style="156" customWidth="1"/>
    <col min="10756" max="10756" width="11.42578125" style="156" customWidth="1"/>
    <col min="10757" max="10757" width="1.140625" style="156" customWidth="1"/>
    <col min="10758" max="10758" width="6.85546875" style="156" customWidth="1"/>
    <col min="10759" max="10760" width="1.140625" style="156" customWidth="1"/>
    <col min="10761" max="10761" width="2.28515625" style="156" customWidth="1"/>
    <col min="10762" max="10762" width="6.85546875" style="156" customWidth="1"/>
    <col min="10763" max="10763" width="1.140625" style="156" customWidth="1"/>
    <col min="10764" max="10764" width="3.42578125" style="156" customWidth="1"/>
    <col min="10765" max="10766" width="2.28515625" style="156" customWidth="1"/>
    <col min="10767" max="10767" width="1.140625" style="156" customWidth="1"/>
    <col min="10768" max="10768" width="4" style="156" customWidth="1"/>
    <col min="10769" max="10769" width="6.28515625" style="156" customWidth="1"/>
    <col min="10770" max="10770" width="1.140625" style="156" customWidth="1"/>
    <col min="10771" max="10771" width="6.85546875" style="156" customWidth="1"/>
    <col min="10772" max="10772" width="4.5703125" style="156" customWidth="1"/>
    <col min="10773" max="10776" width="1.140625" style="156" customWidth="1"/>
    <col min="10777" max="10777" width="8" style="156" customWidth="1"/>
    <col min="10778" max="10778" width="3.42578125" style="156" customWidth="1"/>
    <col min="10779" max="10779" width="1.140625" style="156" customWidth="1"/>
    <col min="10780" max="10780" width="1" style="156" customWidth="1"/>
    <col min="10781" max="10781" width="11.5703125" style="156" customWidth="1"/>
    <col min="10782" max="10782" width="3.28515625" style="156" customWidth="1"/>
    <col min="10783" max="11008" width="6.85546875" style="156" customWidth="1"/>
    <col min="11009" max="11009" width="1.140625" style="156" customWidth="1"/>
    <col min="11010" max="11010" width="2.28515625" style="156" customWidth="1"/>
    <col min="11011" max="11011" width="1.140625" style="156" customWidth="1"/>
    <col min="11012" max="11012" width="11.42578125" style="156" customWidth="1"/>
    <col min="11013" max="11013" width="1.140625" style="156" customWidth="1"/>
    <col min="11014" max="11014" width="6.85546875" style="156" customWidth="1"/>
    <col min="11015" max="11016" width="1.140625" style="156" customWidth="1"/>
    <col min="11017" max="11017" width="2.28515625" style="156" customWidth="1"/>
    <col min="11018" max="11018" width="6.85546875" style="156" customWidth="1"/>
    <col min="11019" max="11019" width="1.140625" style="156" customWidth="1"/>
    <col min="11020" max="11020" width="3.42578125" style="156" customWidth="1"/>
    <col min="11021" max="11022" width="2.28515625" style="156" customWidth="1"/>
    <col min="11023" max="11023" width="1.140625" style="156" customWidth="1"/>
    <col min="11024" max="11024" width="4" style="156" customWidth="1"/>
    <col min="11025" max="11025" width="6.28515625" style="156" customWidth="1"/>
    <col min="11026" max="11026" width="1.140625" style="156" customWidth="1"/>
    <col min="11027" max="11027" width="6.85546875" style="156" customWidth="1"/>
    <col min="11028" max="11028" width="4.5703125" style="156" customWidth="1"/>
    <col min="11029" max="11032" width="1.140625" style="156" customWidth="1"/>
    <col min="11033" max="11033" width="8" style="156" customWidth="1"/>
    <col min="11034" max="11034" width="3.42578125" style="156" customWidth="1"/>
    <col min="11035" max="11035" width="1.140625" style="156" customWidth="1"/>
    <col min="11036" max="11036" width="1" style="156" customWidth="1"/>
    <col min="11037" max="11037" width="11.5703125" style="156" customWidth="1"/>
    <col min="11038" max="11038" width="3.28515625" style="156" customWidth="1"/>
    <col min="11039" max="11264" width="6.85546875" style="156" customWidth="1"/>
    <col min="11265" max="11265" width="1.140625" style="156" customWidth="1"/>
    <col min="11266" max="11266" width="2.28515625" style="156" customWidth="1"/>
    <col min="11267" max="11267" width="1.140625" style="156" customWidth="1"/>
    <col min="11268" max="11268" width="11.42578125" style="156" customWidth="1"/>
    <col min="11269" max="11269" width="1.140625" style="156" customWidth="1"/>
    <col min="11270" max="11270" width="6.85546875" style="156" customWidth="1"/>
    <col min="11271" max="11272" width="1.140625" style="156" customWidth="1"/>
    <col min="11273" max="11273" width="2.28515625" style="156" customWidth="1"/>
    <col min="11274" max="11274" width="6.85546875" style="156" customWidth="1"/>
    <col min="11275" max="11275" width="1.140625" style="156" customWidth="1"/>
    <col min="11276" max="11276" width="3.42578125" style="156" customWidth="1"/>
    <col min="11277" max="11278" width="2.28515625" style="156" customWidth="1"/>
    <col min="11279" max="11279" width="1.140625" style="156" customWidth="1"/>
    <col min="11280" max="11280" width="4" style="156" customWidth="1"/>
    <col min="11281" max="11281" width="6.28515625" style="156" customWidth="1"/>
    <col min="11282" max="11282" width="1.140625" style="156" customWidth="1"/>
    <col min="11283" max="11283" width="6.85546875" style="156" customWidth="1"/>
    <col min="11284" max="11284" width="4.5703125" style="156" customWidth="1"/>
    <col min="11285" max="11288" width="1.140625" style="156" customWidth="1"/>
    <col min="11289" max="11289" width="8" style="156" customWidth="1"/>
    <col min="11290" max="11290" width="3.42578125" style="156" customWidth="1"/>
    <col min="11291" max="11291" width="1.140625" style="156" customWidth="1"/>
    <col min="11292" max="11292" width="1" style="156" customWidth="1"/>
    <col min="11293" max="11293" width="11.5703125" style="156" customWidth="1"/>
    <col min="11294" max="11294" width="3.28515625" style="156" customWidth="1"/>
    <col min="11295" max="11520" width="6.85546875" style="156" customWidth="1"/>
    <col min="11521" max="11521" width="1.140625" style="156" customWidth="1"/>
    <col min="11522" max="11522" width="2.28515625" style="156" customWidth="1"/>
    <col min="11523" max="11523" width="1.140625" style="156" customWidth="1"/>
    <col min="11524" max="11524" width="11.42578125" style="156" customWidth="1"/>
    <col min="11525" max="11525" width="1.140625" style="156" customWidth="1"/>
    <col min="11526" max="11526" width="6.85546875" style="156" customWidth="1"/>
    <col min="11527" max="11528" width="1.140625" style="156" customWidth="1"/>
    <col min="11529" max="11529" width="2.28515625" style="156" customWidth="1"/>
    <col min="11530" max="11530" width="6.85546875" style="156" customWidth="1"/>
    <col min="11531" max="11531" width="1.140625" style="156" customWidth="1"/>
    <col min="11532" max="11532" width="3.42578125" style="156" customWidth="1"/>
    <col min="11533" max="11534" width="2.28515625" style="156" customWidth="1"/>
    <col min="11535" max="11535" width="1.140625" style="156" customWidth="1"/>
    <col min="11536" max="11536" width="4" style="156" customWidth="1"/>
    <col min="11537" max="11537" width="6.28515625" style="156" customWidth="1"/>
    <col min="11538" max="11538" width="1.140625" style="156" customWidth="1"/>
    <col min="11539" max="11539" width="6.85546875" style="156" customWidth="1"/>
    <col min="11540" max="11540" width="4.5703125" style="156" customWidth="1"/>
    <col min="11541" max="11544" width="1.140625" style="156" customWidth="1"/>
    <col min="11545" max="11545" width="8" style="156" customWidth="1"/>
    <col min="11546" max="11546" width="3.42578125" style="156" customWidth="1"/>
    <col min="11547" max="11547" width="1.140625" style="156" customWidth="1"/>
    <col min="11548" max="11548" width="1" style="156" customWidth="1"/>
    <col min="11549" max="11549" width="11.5703125" style="156" customWidth="1"/>
    <col min="11550" max="11550" width="3.28515625" style="156" customWidth="1"/>
    <col min="11551" max="11776" width="6.85546875" style="156" customWidth="1"/>
    <col min="11777" max="11777" width="1.140625" style="156" customWidth="1"/>
    <col min="11778" max="11778" width="2.28515625" style="156" customWidth="1"/>
    <col min="11779" max="11779" width="1.140625" style="156" customWidth="1"/>
    <col min="11780" max="11780" width="11.42578125" style="156" customWidth="1"/>
    <col min="11781" max="11781" width="1.140625" style="156" customWidth="1"/>
    <col min="11782" max="11782" width="6.85546875" style="156" customWidth="1"/>
    <col min="11783" max="11784" width="1.140625" style="156" customWidth="1"/>
    <col min="11785" max="11785" width="2.28515625" style="156" customWidth="1"/>
    <col min="11786" max="11786" width="6.85546875" style="156" customWidth="1"/>
    <col min="11787" max="11787" width="1.140625" style="156" customWidth="1"/>
    <col min="11788" max="11788" width="3.42578125" style="156" customWidth="1"/>
    <col min="11789" max="11790" width="2.28515625" style="156" customWidth="1"/>
    <col min="11791" max="11791" width="1.140625" style="156" customWidth="1"/>
    <col min="11792" max="11792" width="4" style="156" customWidth="1"/>
    <col min="11793" max="11793" width="6.28515625" style="156" customWidth="1"/>
    <col min="11794" max="11794" width="1.140625" style="156" customWidth="1"/>
    <col min="11795" max="11795" width="6.85546875" style="156" customWidth="1"/>
    <col min="11796" max="11796" width="4.5703125" style="156" customWidth="1"/>
    <col min="11797" max="11800" width="1.140625" style="156" customWidth="1"/>
    <col min="11801" max="11801" width="8" style="156" customWidth="1"/>
    <col min="11802" max="11802" width="3.42578125" style="156" customWidth="1"/>
    <col min="11803" max="11803" width="1.140625" style="156" customWidth="1"/>
    <col min="11804" max="11804" width="1" style="156" customWidth="1"/>
    <col min="11805" max="11805" width="11.5703125" style="156" customWidth="1"/>
    <col min="11806" max="11806" width="3.28515625" style="156" customWidth="1"/>
    <col min="11807" max="12032" width="6.85546875" style="156" customWidth="1"/>
    <col min="12033" max="12033" width="1.140625" style="156" customWidth="1"/>
    <col min="12034" max="12034" width="2.28515625" style="156" customWidth="1"/>
    <col min="12035" max="12035" width="1.140625" style="156" customWidth="1"/>
    <col min="12036" max="12036" width="11.42578125" style="156" customWidth="1"/>
    <col min="12037" max="12037" width="1.140625" style="156" customWidth="1"/>
    <col min="12038" max="12038" width="6.85546875" style="156" customWidth="1"/>
    <col min="12039" max="12040" width="1.140625" style="156" customWidth="1"/>
    <col min="12041" max="12041" width="2.28515625" style="156" customWidth="1"/>
    <col min="12042" max="12042" width="6.85546875" style="156" customWidth="1"/>
    <col min="12043" max="12043" width="1.140625" style="156" customWidth="1"/>
    <col min="12044" max="12044" width="3.42578125" style="156" customWidth="1"/>
    <col min="12045" max="12046" width="2.28515625" style="156" customWidth="1"/>
    <col min="12047" max="12047" width="1.140625" style="156" customWidth="1"/>
    <col min="12048" max="12048" width="4" style="156" customWidth="1"/>
    <col min="12049" max="12049" width="6.28515625" style="156" customWidth="1"/>
    <col min="12050" max="12050" width="1.140625" style="156" customWidth="1"/>
    <col min="12051" max="12051" width="6.85546875" style="156" customWidth="1"/>
    <col min="12052" max="12052" width="4.5703125" style="156" customWidth="1"/>
    <col min="12053" max="12056" width="1.140625" style="156" customWidth="1"/>
    <col min="12057" max="12057" width="8" style="156" customWidth="1"/>
    <col min="12058" max="12058" width="3.42578125" style="156" customWidth="1"/>
    <col min="12059" max="12059" width="1.140625" style="156" customWidth="1"/>
    <col min="12060" max="12060" width="1" style="156" customWidth="1"/>
    <col min="12061" max="12061" width="11.5703125" style="156" customWidth="1"/>
    <col min="12062" max="12062" width="3.28515625" style="156" customWidth="1"/>
    <col min="12063" max="12288" width="6.85546875" style="156" customWidth="1"/>
    <col min="12289" max="12289" width="1.140625" style="156" customWidth="1"/>
    <col min="12290" max="12290" width="2.28515625" style="156" customWidth="1"/>
    <col min="12291" max="12291" width="1.140625" style="156" customWidth="1"/>
    <col min="12292" max="12292" width="11.42578125" style="156" customWidth="1"/>
    <col min="12293" max="12293" width="1.140625" style="156" customWidth="1"/>
    <col min="12294" max="12294" width="6.85546875" style="156" customWidth="1"/>
    <col min="12295" max="12296" width="1.140625" style="156" customWidth="1"/>
    <col min="12297" max="12297" width="2.28515625" style="156" customWidth="1"/>
    <col min="12298" max="12298" width="6.85546875" style="156" customWidth="1"/>
    <col min="12299" max="12299" width="1.140625" style="156" customWidth="1"/>
    <col min="12300" max="12300" width="3.42578125" style="156" customWidth="1"/>
    <col min="12301" max="12302" width="2.28515625" style="156" customWidth="1"/>
    <col min="12303" max="12303" width="1.140625" style="156" customWidth="1"/>
    <col min="12304" max="12304" width="4" style="156" customWidth="1"/>
    <col min="12305" max="12305" width="6.28515625" style="156" customWidth="1"/>
    <col min="12306" max="12306" width="1.140625" style="156" customWidth="1"/>
    <col min="12307" max="12307" width="6.85546875" style="156" customWidth="1"/>
    <col min="12308" max="12308" width="4.5703125" style="156" customWidth="1"/>
    <col min="12309" max="12312" width="1.140625" style="156" customWidth="1"/>
    <col min="12313" max="12313" width="8" style="156" customWidth="1"/>
    <col min="12314" max="12314" width="3.42578125" style="156" customWidth="1"/>
    <col min="12315" max="12315" width="1.140625" style="156" customWidth="1"/>
    <col min="12316" max="12316" width="1" style="156" customWidth="1"/>
    <col min="12317" max="12317" width="11.5703125" style="156" customWidth="1"/>
    <col min="12318" max="12318" width="3.28515625" style="156" customWidth="1"/>
    <col min="12319" max="12544" width="6.85546875" style="156" customWidth="1"/>
    <col min="12545" max="12545" width="1.140625" style="156" customWidth="1"/>
    <col min="12546" max="12546" width="2.28515625" style="156" customWidth="1"/>
    <col min="12547" max="12547" width="1.140625" style="156" customWidth="1"/>
    <col min="12548" max="12548" width="11.42578125" style="156" customWidth="1"/>
    <col min="12549" max="12549" width="1.140625" style="156" customWidth="1"/>
    <col min="12550" max="12550" width="6.85546875" style="156" customWidth="1"/>
    <col min="12551" max="12552" width="1.140625" style="156" customWidth="1"/>
    <col min="12553" max="12553" width="2.28515625" style="156" customWidth="1"/>
    <col min="12554" max="12554" width="6.85546875" style="156" customWidth="1"/>
    <col min="12555" max="12555" width="1.140625" style="156" customWidth="1"/>
    <col min="12556" max="12556" width="3.42578125" style="156" customWidth="1"/>
    <col min="12557" max="12558" width="2.28515625" style="156" customWidth="1"/>
    <col min="12559" max="12559" width="1.140625" style="156" customWidth="1"/>
    <col min="12560" max="12560" width="4" style="156" customWidth="1"/>
    <col min="12561" max="12561" width="6.28515625" style="156" customWidth="1"/>
    <col min="12562" max="12562" width="1.140625" style="156" customWidth="1"/>
    <col min="12563" max="12563" width="6.85546875" style="156" customWidth="1"/>
    <col min="12564" max="12564" width="4.5703125" style="156" customWidth="1"/>
    <col min="12565" max="12568" width="1.140625" style="156" customWidth="1"/>
    <col min="12569" max="12569" width="8" style="156" customWidth="1"/>
    <col min="12570" max="12570" width="3.42578125" style="156" customWidth="1"/>
    <col min="12571" max="12571" width="1.140625" style="156" customWidth="1"/>
    <col min="12572" max="12572" width="1" style="156" customWidth="1"/>
    <col min="12573" max="12573" width="11.5703125" style="156" customWidth="1"/>
    <col min="12574" max="12574" width="3.28515625" style="156" customWidth="1"/>
    <col min="12575" max="12800" width="6.85546875" style="156" customWidth="1"/>
    <col min="12801" max="12801" width="1.140625" style="156" customWidth="1"/>
    <col min="12802" max="12802" width="2.28515625" style="156" customWidth="1"/>
    <col min="12803" max="12803" width="1.140625" style="156" customWidth="1"/>
    <col min="12804" max="12804" width="11.42578125" style="156" customWidth="1"/>
    <col min="12805" max="12805" width="1.140625" style="156" customWidth="1"/>
    <col min="12806" max="12806" width="6.85546875" style="156" customWidth="1"/>
    <col min="12807" max="12808" width="1.140625" style="156" customWidth="1"/>
    <col min="12809" max="12809" width="2.28515625" style="156" customWidth="1"/>
    <col min="12810" max="12810" width="6.85546875" style="156" customWidth="1"/>
    <col min="12811" max="12811" width="1.140625" style="156" customWidth="1"/>
    <col min="12812" max="12812" width="3.42578125" style="156" customWidth="1"/>
    <col min="12813" max="12814" width="2.28515625" style="156" customWidth="1"/>
    <col min="12815" max="12815" width="1.140625" style="156" customWidth="1"/>
    <col min="12816" max="12816" width="4" style="156" customWidth="1"/>
    <col min="12817" max="12817" width="6.28515625" style="156" customWidth="1"/>
    <col min="12818" max="12818" width="1.140625" style="156" customWidth="1"/>
    <col min="12819" max="12819" width="6.85546875" style="156" customWidth="1"/>
    <col min="12820" max="12820" width="4.5703125" style="156" customWidth="1"/>
    <col min="12821" max="12824" width="1.140625" style="156" customWidth="1"/>
    <col min="12825" max="12825" width="8" style="156" customWidth="1"/>
    <col min="12826" max="12826" width="3.42578125" style="156" customWidth="1"/>
    <col min="12827" max="12827" width="1.140625" style="156" customWidth="1"/>
    <col min="12828" max="12828" width="1" style="156" customWidth="1"/>
    <col min="12829" max="12829" width="11.5703125" style="156" customWidth="1"/>
    <col min="12830" max="12830" width="3.28515625" style="156" customWidth="1"/>
    <col min="12831" max="13056" width="6.85546875" style="156" customWidth="1"/>
    <col min="13057" max="13057" width="1.140625" style="156" customWidth="1"/>
    <col min="13058" max="13058" width="2.28515625" style="156" customWidth="1"/>
    <col min="13059" max="13059" width="1.140625" style="156" customWidth="1"/>
    <col min="13060" max="13060" width="11.42578125" style="156" customWidth="1"/>
    <col min="13061" max="13061" width="1.140625" style="156" customWidth="1"/>
    <col min="13062" max="13062" width="6.85546875" style="156" customWidth="1"/>
    <col min="13063" max="13064" width="1.140625" style="156" customWidth="1"/>
    <col min="13065" max="13065" width="2.28515625" style="156" customWidth="1"/>
    <col min="13066" max="13066" width="6.85546875" style="156" customWidth="1"/>
    <col min="13067" max="13067" width="1.140625" style="156" customWidth="1"/>
    <col min="13068" max="13068" width="3.42578125" style="156" customWidth="1"/>
    <col min="13069" max="13070" width="2.28515625" style="156" customWidth="1"/>
    <col min="13071" max="13071" width="1.140625" style="156" customWidth="1"/>
    <col min="13072" max="13072" width="4" style="156" customWidth="1"/>
    <col min="13073" max="13073" width="6.28515625" style="156" customWidth="1"/>
    <col min="13074" max="13074" width="1.140625" style="156" customWidth="1"/>
    <col min="13075" max="13075" width="6.85546875" style="156" customWidth="1"/>
    <col min="13076" max="13076" width="4.5703125" style="156" customWidth="1"/>
    <col min="13077" max="13080" width="1.140625" style="156" customWidth="1"/>
    <col min="13081" max="13081" width="8" style="156" customWidth="1"/>
    <col min="13082" max="13082" width="3.42578125" style="156" customWidth="1"/>
    <col min="13083" max="13083" width="1.140625" style="156" customWidth="1"/>
    <col min="13084" max="13084" width="1" style="156" customWidth="1"/>
    <col min="13085" max="13085" width="11.5703125" style="156" customWidth="1"/>
    <col min="13086" max="13086" width="3.28515625" style="156" customWidth="1"/>
    <col min="13087" max="13312" width="6.85546875" style="156" customWidth="1"/>
    <col min="13313" max="13313" width="1.140625" style="156" customWidth="1"/>
    <col min="13314" max="13314" width="2.28515625" style="156" customWidth="1"/>
    <col min="13315" max="13315" width="1.140625" style="156" customWidth="1"/>
    <col min="13316" max="13316" width="11.42578125" style="156" customWidth="1"/>
    <col min="13317" max="13317" width="1.140625" style="156" customWidth="1"/>
    <col min="13318" max="13318" width="6.85546875" style="156" customWidth="1"/>
    <col min="13319" max="13320" width="1.140625" style="156" customWidth="1"/>
    <col min="13321" max="13321" width="2.28515625" style="156" customWidth="1"/>
    <col min="13322" max="13322" width="6.85546875" style="156" customWidth="1"/>
    <col min="13323" max="13323" width="1.140625" style="156" customWidth="1"/>
    <col min="13324" max="13324" width="3.42578125" style="156" customWidth="1"/>
    <col min="13325" max="13326" width="2.28515625" style="156" customWidth="1"/>
    <col min="13327" max="13327" width="1.140625" style="156" customWidth="1"/>
    <col min="13328" max="13328" width="4" style="156" customWidth="1"/>
    <col min="13329" max="13329" width="6.28515625" style="156" customWidth="1"/>
    <col min="13330" max="13330" width="1.140625" style="156" customWidth="1"/>
    <col min="13331" max="13331" width="6.85546875" style="156" customWidth="1"/>
    <col min="13332" max="13332" width="4.5703125" style="156" customWidth="1"/>
    <col min="13333" max="13336" width="1.140625" style="156" customWidth="1"/>
    <col min="13337" max="13337" width="8" style="156" customWidth="1"/>
    <col min="13338" max="13338" width="3.42578125" style="156" customWidth="1"/>
    <col min="13339" max="13339" width="1.140625" style="156" customWidth="1"/>
    <col min="13340" max="13340" width="1" style="156" customWidth="1"/>
    <col min="13341" max="13341" width="11.5703125" style="156" customWidth="1"/>
    <col min="13342" max="13342" width="3.28515625" style="156" customWidth="1"/>
    <col min="13343" max="13568" width="6.85546875" style="156" customWidth="1"/>
    <col min="13569" max="13569" width="1.140625" style="156" customWidth="1"/>
    <col min="13570" max="13570" width="2.28515625" style="156" customWidth="1"/>
    <col min="13571" max="13571" width="1.140625" style="156" customWidth="1"/>
    <col min="13572" max="13572" width="11.42578125" style="156" customWidth="1"/>
    <col min="13573" max="13573" width="1.140625" style="156" customWidth="1"/>
    <col min="13574" max="13574" width="6.85546875" style="156" customWidth="1"/>
    <col min="13575" max="13576" width="1.140625" style="156" customWidth="1"/>
    <col min="13577" max="13577" width="2.28515625" style="156" customWidth="1"/>
    <col min="13578" max="13578" width="6.85546875" style="156" customWidth="1"/>
    <col min="13579" max="13579" width="1.140625" style="156" customWidth="1"/>
    <col min="13580" max="13580" width="3.42578125" style="156" customWidth="1"/>
    <col min="13581" max="13582" width="2.28515625" style="156" customWidth="1"/>
    <col min="13583" max="13583" width="1.140625" style="156" customWidth="1"/>
    <col min="13584" max="13584" width="4" style="156" customWidth="1"/>
    <col min="13585" max="13585" width="6.28515625" style="156" customWidth="1"/>
    <col min="13586" max="13586" width="1.140625" style="156" customWidth="1"/>
    <col min="13587" max="13587" width="6.85546875" style="156" customWidth="1"/>
    <col min="13588" max="13588" width="4.5703125" style="156" customWidth="1"/>
    <col min="13589" max="13592" width="1.140625" style="156" customWidth="1"/>
    <col min="13593" max="13593" width="8" style="156" customWidth="1"/>
    <col min="13594" max="13594" width="3.42578125" style="156" customWidth="1"/>
    <col min="13595" max="13595" width="1.140625" style="156" customWidth="1"/>
    <col min="13596" max="13596" width="1" style="156" customWidth="1"/>
    <col min="13597" max="13597" width="11.5703125" style="156" customWidth="1"/>
    <col min="13598" max="13598" width="3.28515625" style="156" customWidth="1"/>
    <col min="13599" max="13824" width="6.85546875" style="156" customWidth="1"/>
    <col min="13825" max="13825" width="1.140625" style="156" customWidth="1"/>
    <col min="13826" max="13826" width="2.28515625" style="156" customWidth="1"/>
    <col min="13827" max="13827" width="1.140625" style="156" customWidth="1"/>
    <col min="13828" max="13828" width="11.42578125" style="156" customWidth="1"/>
    <col min="13829" max="13829" width="1.140625" style="156" customWidth="1"/>
    <col min="13830" max="13830" width="6.85546875" style="156" customWidth="1"/>
    <col min="13831" max="13832" width="1.140625" style="156" customWidth="1"/>
    <col min="13833" max="13833" width="2.28515625" style="156" customWidth="1"/>
    <col min="13834" max="13834" width="6.85546875" style="156" customWidth="1"/>
    <col min="13835" max="13835" width="1.140625" style="156" customWidth="1"/>
    <col min="13836" max="13836" width="3.42578125" style="156" customWidth="1"/>
    <col min="13837" max="13838" width="2.28515625" style="156" customWidth="1"/>
    <col min="13839" max="13839" width="1.140625" style="156" customWidth="1"/>
    <col min="13840" max="13840" width="4" style="156" customWidth="1"/>
    <col min="13841" max="13841" width="6.28515625" style="156" customWidth="1"/>
    <col min="13842" max="13842" width="1.140625" style="156" customWidth="1"/>
    <col min="13843" max="13843" width="6.85546875" style="156" customWidth="1"/>
    <col min="13844" max="13844" width="4.5703125" style="156" customWidth="1"/>
    <col min="13845" max="13848" width="1.140625" style="156" customWidth="1"/>
    <col min="13849" max="13849" width="8" style="156" customWidth="1"/>
    <col min="13850" max="13850" width="3.42578125" style="156" customWidth="1"/>
    <col min="13851" max="13851" width="1.140625" style="156" customWidth="1"/>
    <col min="13852" max="13852" width="1" style="156" customWidth="1"/>
    <col min="13853" max="13853" width="11.5703125" style="156" customWidth="1"/>
    <col min="13854" max="13854" width="3.28515625" style="156" customWidth="1"/>
    <col min="13855" max="14080" width="6.85546875" style="156" customWidth="1"/>
    <col min="14081" max="14081" width="1.140625" style="156" customWidth="1"/>
    <col min="14082" max="14082" width="2.28515625" style="156" customWidth="1"/>
    <col min="14083" max="14083" width="1.140625" style="156" customWidth="1"/>
    <col min="14084" max="14084" width="11.42578125" style="156" customWidth="1"/>
    <col min="14085" max="14085" width="1.140625" style="156" customWidth="1"/>
    <col min="14086" max="14086" width="6.85546875" style="156" customWidth="1"/>
    <col min="14087" max="14088" width="1.140625" style="156" customWidth="1"/>
    <col min="14089" max="14089" width="2.28515625" style="156" customWidth="1"/>
    <col min="14090" max="14090" width="6.85546875" style="156" customWidth="1"/>
    <col min="14091" max="14091" width="1.140625" style="156" customWidth="1"/>
    <col min="14092" max="14092" width="3.42578125" style="156" customWidth="1"/>
    <col min="14093" max="14094" width="2.28515625" style="156" customWidth="1"/>
    <col min="14095" max="14095" width="1.140625" style="156" customWidth="1"/>
    <col min="14096" max="14096" width="4" style="156" customWidth="1"/>
    <col min="14097" max="14097" width="6.28515625" style="156" customWidth="1"/>
    <col min="14098" max="14098" width="1.140625" style="156" customWidth="1"/>
    <col min="14099" max="14099" width="6.85546875" style="156" customWidth="1"/>
    <col min="14100" max="14100" width="4.5703125" style="156" customWidth="1"/>
    <col min="14101" max="14104" width="1.140625" style="156" customWidth="1"/>
    <col min="14105" max="14105" width="8" style="156" customWidth="1"/>
    <col min="14106" max="14106" width="3.42578125" style="156" customWidth="1"/>
    <col min="14107" max="14107" width="1.140625" style="156" customWidth="1"/>
    <col min="14108" max="14108" width="1" style="156" customWidth="1"/>
    <col min="14109" max="14109" width="11.5703125" style="156" customWidth="1"/>
    <col min="14110" max="14110" width="3.28515625" style="156" customWidth="1"/>
    <col min="14111" max="14336" width="6.85546875" style="156" customWidth="1"/>
    <col min="14337" max="14337" width="1.140625" style="156" customWidth="1"/>
    <col min="14338" max="14338" width="2.28515625" style="156" customWidth="1"/>
    <col min="14339" max="14339" width="1.140625" style="156" customWidth="1"/>
    <col min="14340" max="14340" width="11.42578125" style="156" customWidth="1"/>
    <col min="14341" max="14341" width="1.140625" style="156" customWidth="1"/>
    <col min="14342" max="14342" width="6.85546875" style="156" customWidth="1"/>
    <col min="14343" max="14344" width="1.140625" style="156" customWidth="1"/>
    <col min="14345" max="14345" width="2.28515625" style="156" customWidth="1"/>
    <col min="14346" max="14346" width="6.85546875" style="156" customWidth="1"/>
    <col min="14347" max="14347" width="1.140625" style="156" customWidth="1"/>
    <col min="14348" max="14348" width="3.42578125" style="156" customWidth="1"/>
    <col min="14349" max="14350" width="2.28515625" style="156" customWidth="1"/>
    <col min="14351" max="14351" width="1.140625" style="156" customWidth="1"/>
    <col min="14352" max="14352" width="4" style="156" customWidth="1"/>
    <col min="14353" max="14353" width="6.28515625" style="156" customWidth="1"/>
    <col min="14354" max="14354" width="1.140625" style="156" customWidth="1"/>
    <col min="14355" max="14355" width="6.85546875" style="156" customWidth="1"/>
    <col min="14356" max="14356" width="4.5703125" style="156" customWidth="1"/>
    <col min="14357" max="14360" width="1.140625" style="156" customWidth="1"/>
    <col min="14361" max="14361" width="8" style="156" customWidth="1"/>
    <col min="14362" max="14362" width="3.42578125" style="156" customWidth="1"/>
    <col min="14363" max="14363" width="1.140625" style="156" customWidth="1"/>
    <col min="14364" max="14364" width="1" style="156" customWidth="1"/>
    <col min="14365" max="14365" width="11.5703125" style="156" customWidth="1"/>
    <col min="14366" max="14366" width="3.28515625" style="156" customWidth="1"/>
    <col min="14367" max="14592" width="6.85546875" style="156" customWidth="1"/>
    <col min="14593" max="14593" width="1.140625" style="156" customWidth="1"/>
    <col min="14594" max="14594" width="2.28515625" style="156" customWidth="1"/>
    <col min="14595" max="14595" width="1.140625" style="156" customWidth="1"/>
    <col min="14596" max="14596" width="11.42578125" style="156" customWidth="1"/>
    <col min="14597" max="14597" width="1.140625" style="156" customWidth="1"/>
    <col min="14598" max="14598" width="6.85546875" style="156" customWidth="1"/>
    <col min="14599" max="14600" width="1.140625" style="156" customWidth="1"/>
    <col min="14601" max="14601" width="2.28515625" style="156" customWidth="1"/>
    <col min="14602" max="14602" width="6.85546875" style="156" customWidth="1"/>
    <col min="14603" max="14603" width="1.140625" style="156" customWidth="1"/>
    <col min="14604" max="14604" width="3.42578125" style="156" customWidth="1"/>
    <col min="14605" max="14606" width="2.28515625" style="156" customWidth="1"/>
    <col min="14607" max="14607" width="1.140625" style="156" customWidth="1"/>
    <col min="14608" max="14608" width="4" style="156" customWidth="1"/>
    <col min="14609" max="14609" width="6.28515625" style="156" customWidth="1"/>
    <col min="14610" max="14610" width="1.140625" style="156" customWidth="1"/>
    <col min="14611" max="14611" width="6.85546875" style="156" customWidth="1"/>
    <col min="14612" max="14612" width="4.5703125" style="156" customWidth="1"/>
    <col min="14613" max="14616" width="1.140625" style="156" customWidth="1"/>
    <col min="14617" max="14617" width="8" style="156" customWidth="1"/>
    <col min="14618" max="14618" width="3.42578125" style="156" customWidth="1"/>
    <col min="14619" max="14619" width="1.140625" style="156" customWidth="1"/>
    <col min="14620" max="14620" width="1" style="156" customWidth="1"/>
    <col min="14621" max="14621" width="11.5703125" style="156" customWidth="1"/>
    <col min="14622" max="14622" width="3.28515625" style="156" customWidth="1"/>
    <col min="14623" max="14848" width="6.85546875" style="156" customWidth="1"/>
    <col min="14849" max="14849" width="1.140625" style="156" customWidth="1"/>
    <col min="14850" max="14850" width="2.28515625" style="156" customWidth="1"/>
    <col min="14851" max="14851" width="1.140625" style="156" customWidth="1"/>
    <col min="14852" max="14852" width="11.42578125" style="156" customWidth="1"/>
    <col min="14853" max="14853" width="1.140625" style="156" customWidth="1"/>
    <col min="14854" max="14854" width="6.85546875" style="156" customWidth="1"/>
    <col min="14855" max="14856" width="1.140625" style="156" customWidth="1"/>
    <col min="14857" max="14857" width="2.28515625" style="156" customWidth="1"/>
    <col min="14858" max="14858" width="6.85546875" style="156" customWidth="1"/>
    <col min="14859" max="14859" width="1.140625" style="156" customWidth="1"/>
    <col min="14860" max="14860" width="3.42578125" style="156" customWidth="1"/>
    <col min="14861" max="14862" width="2.28515625" style="156" customWidth="1"/>
    <col min="14863" max="14863" width="1.140625" style="156" customWidth="1"/>
    <col min="14864" max="14864" width="4" style="156" customWidth="1"/>
    <col min="14865" max="14865" width="6.28515625" style="156" customWidth="1"/>
    <col min="14866" max="14866" width="1.140625" style="156" customWidth="1"/>
    <col min="14867" max="14867" width="6.85546875" style="156" customWidth="1"/>
    <col min="14868" max="14868" width="4.5703125" style="156" customWidth="1"/>
    <col min="14869" max="14872" width="1.140625" style="156" customWidth="1"/>
    <col min="14873" max="14873" width="8" style="156" customWidth="1"/>
    <col min="14874" max="14874" width="3.42578125" style="156" customWidth="1"/>
    <col min="14875" max="14875" width="1.140625" style="156" customWidth="1"/>
    <col min="14876" max="14876" width="1" style="156" customWidth="1"/>
    <col min="14877" max="14877" width="11.5703125" style="156" customWidth="1"/>
    <col min="14878" max="14878" width="3.28515625" style="156" customWidth="1"/>
    <col min="14879" max="15104" width="6.85546875" style="156" customWidth="1"/>
    <col min="15105" max="15105" width="1.140625" style="156" customWidth="1"/>
    <col min="15106" max="15106" width="2.28515625" style="156" customWidth="1"/>
    <col min="15107" max="15107" width="1.140625" style="156" customWidth="1"/>
    <col min="15108" max="15108" width="11.42578125" style="156" customWidth="1"/>
    <col min="15109" max="15109" width="1.140625" style="156" customWidth="1"/>
    <col min="15110" max="15110" width="6.85546875" style="156" customWidth="1"/>
    <col min="15111" max="15112" width="1.140625" style="156" customWidth="1"/>
    <col min="15113" max="15113" width="2.28515625" style="156" customWidth="1"/>
    <col min="15114" max="15114" width="6.85546875" style="156" customWidth="1"/>
    <col min="15115" max="15115" width="1.140625" style="156" customWidth="1"/>
    <col min="15116" max="15116" width="3.42578125" style="156" customWidth="1"/>
    <col min="15117" max="15118" width="2.28515625" style="156" customWidth="1"/>
    <col min="15119" max="15119" width="1.140625" style="156" customWidth="1"/>
    <col min="15120" max="15120" width="4" style="156" customWidth="1"/>
    <col min="15121" max="15121" width="6.28515625" style="156" customWidth="1"/>
    <col min="15122" max="15122" width="1.140625" style="156" customWidth="1"/>
    <col min="15123" max="15123" width="6.85546875" style="156" customWidth="1"/>
    <col min="15124" max="15124" width="4.5703125" style="156" customWidth="1"/>
    <col min="15125" max="15128" width="1.140625" style="156" customWidth="1"/>
    <col min="15129" max="15129" width="8" style="156" customWidth="1"/>
    <col min="15130" max="15130" width="3.42578125" style="156" customWidth="1"/>
    <col min="15131" max="15131" width="1.140625" style="156" customWidth="1"/>
    <col min="15132" max="15132" width="1" style="156" customWidth="1"/>
    <col min="15133" max="15133" width="11.5703125" style="156" customWidth="1"/>
    <col min="15134" max="15134" width="3.28515625" style="156" customWidth="1"/>
    <col min="15135" max="15360" width="6.85546875" style="156" customWidth="1"/>
    <col min="15361" max="15361" width="1.140625" style="156" customWidth="1"/>
    <col min="15362" max="15362" width="2.28515625" style="156" customWidth="1"/>
    <col min="15363" max="15363" width="1.140625" style="156" customWidth="1"/>
    <col min="15364" max="15364" width="11.42578125" style="156" customWidth="1"/>
    <col min="15365" max="15365" width="1.140625" style="156" customWidth="1"/>
    <col min="15366" max="15366" width="6.85546875" style="156" customWidth="1"/>
    <col min="15367" max="15368" width="1.140625" style="156" customWidth="1"/>
    <col min="15369" max="15369" width="2.28515625" style="156" customWidth="1"/>
    <col min="15370" max="15370" width="6.85546875" style="156" customWidth="1"/>
    <col min="15371" max="15371" width="1.140625" style="156" customWidth="1"/>
    <col min="15372" max="15372" width="3.42578125" style="156" customWidth="1"/>
    <col min="15373" max="15374" width="2.28515625" style="156" customWidth="1"/>
    <col min="15375" max="15375" width="1.140625" style="156" customWidth="1"/>
    <col min="15376" max="15376" width="4" style="156" customWidth="1"/>
    <col min="15377" max="15377" width="6.28515625" style="156" customWidth="1"/>
    <col min="15378" max="15378" width="1.140625" style="156" customWidth="1"/>
    <col min="15379" max="15379" width="6.85546875" style="156" customWidth="1"/>
    <col min="15380" max="15380" width="4.5703125" style="156" customWidth="1"/>
    <col min="15381" max="15384" width="1.140625" style="156" customWidth="1"/>
    <col min="15385" max="15385" width="8" style="156" customWidth="1"/>
    <col min="15386" max="15386" width="3.42578125" style="156" customWidth="1"/>
    <col min="15387" max="15387" width="1.140625" style="156" customWidth="1"/>
    <col min="15388" max="15388" width="1" style="156" customWidth="1"/>
    <col min="15389" max="15389" width="11.5703125" style="156" customWidth="1"/>
    <col min="15390" max="15390" width="3.28515625" style="156" customWidth="1"/>
    <col min="15391" max="15616" width="6.85546875" style="156" customWidth="1"/>
    <col min="15617" max="15617" width="1.140625" style="156" customWidth="1"/>
    <col min="15618" max="15618" width="2.28515625" style="156" customWidth="1"/>
    <col min="15619" max="15619" width="1.140625" style="156" customWidth="1"/>
    <col min="15620" max="15620" width="11.42578125" style="156" customWidth="1"/>
    <col min="15621" max="15621" width="1.140625" style="156" customWidth="1"/>
    <col min="15622" max="15622" width="6.85546875" style="156" customWidth="1"/>
    <col min="15623" max="15624" width="1.140625" style="156" customWidth="1"/>
    <col min="15625" max="15625" width="2.28515625" style="156" customWidth="1"/>
    <col min="15626" max="15626" width="6.85546875" style="156" customWidth="1"/>
    <col min="15627" max="15627" width="1.140625" style="156" customWidth="1"/>
    <col min="15628" max="15628" width="3.42578125" style="156" customWidth="1"/>
    <col min="15629" max="15630" width="2.28515625" style="156" customWidth="1"/>
    <col min="15631" max="15631" width="1.140625" style="156" customWidth="1"/>
    <col min="15632" max="15632" width="4" style="156" customWidth="1"/>
    <col min="15633" max="15633" width="6.28515625" style="156" customWidth="1"/>
    <col min="15634" max="15634" width="1.140625" style="156" customWidth="1"/>
    <col min="15635" max="15635" width="6.85546875" style="156" customWidth="1"/>
    <col min="15636" max="15636" width="4.5703125" style="156" customWidth="1"/>
    <col min="15637" max="15640" width="1.140625" style="156" customWidth="1"/>
    <col min="15641" max="15641" width="8" style="156" customWidth="1"/>
    <col min="15642" max="15642" width="3.42578125" style="156" customWidth="1"/>
    <col min="15643" max="15643" width="1.140625" style="156" customWidth="1"/>
    <col min="15644" max="15644" width="1" style="156" customWidth="1"/>
    <col min="15645" max="15645" width="11.5703125" style="156" customWidth="1"/>
    <col min="15646" max="15646" width="3.28515625" style="156" customWidth="1"/>
    <col min="15647" max="15872" width="6.85546875" style="156" customWidth="1"/>
    <col min="15873" max="15873" width="1.140625" style="156" customWidth="1"/>
    <col min="15874" max="15874" width="2.28515625" style="156" customWidth="1"/>
    <col min="15875" max="15875" width="1.140625" style="156" customWidth="1"/>
    <col min="15876" max="15876" width="11.42578125" style="156" customWidth="1"/>
    <col min="15877" max="15877" width="1.140625" style="156" customWidth="1"/>
    <col min="15878" max="15878" width="6.85546875" style="156" customWidth="1"/>
    <col min="15879" max="15880" width="1.140625" style="156" customWidth="1"/>
    <col min="15881" max="15881" width="2.28515625" style="156" customWidth="1"/>
    <col min="15882" max="15882" width="6.85546875" style="156" customWidth="1"/>
    <col min="15883" max="15883" width="1.140625" style="156" customWidth="1"/>
    <col min="15884" max="15884" width="3.42578125" style="156" customWidth="1"/>
    <col min="15885" max="15886" width="2.28515625" style="156" customWidth="1"/>
    <col min="15887" max="15887" width="1.140625" style="156" customWidth="1"/>
    <col min="15888" max="15888" width="4" style="156" customWidth="1"/>
    <col min="15889" max="15889" width="6.28515625" style="156" customWidth="1"/>
    <col min="15890" max="15890" width="1.140625" style="156" customWidth="1"/>
    <col min="15891" max="15891" width="6.85546875" style="156" customWidth="1"/>
    <col min="15892" max="15892" width="4.5703125" style="156" customWidth="1"/>
    <col min="15893" max="15896" width="1.140625" style="156" customWidth="1"/>
    <col min="15897" max="15897" width="8" style="156" customWidth="1"/>
    <col min="15898" max="15898" width="3.42578125" style="156" customWidth="1"/>
    <col min="15899" max="15899" width="1.140625" style="156" customWidth="1"/>
    <col min="15900" max="15900" width="1" style="156" customWidth="1"/>
    <col min="15901" max="15901" width="11.5703125" style="156" customWidth="1"/>
    <col min="15902" max="15902" width="3.28515625" style="156" customWidth="1"/>
    <col min="15903" max="16128" width="6.85546875" style="156" customWidth="1"/>
    <col min="16129" max="16129" width="1.140625" style="156" customWidth="1"/>
    <col min="16130" max="16130" width="2.28515625" style="156" customWidth="1"/>
    <col min="16131" max="16131" width="1.140625" style="156" customWidth="1"/>
    <col min="16132" max="16132" width="11.42578125" style="156" customWidth="1"/>
    <col min="16133" max="16133" width="1.140625" style="156" customWidth="1"/>
    <col min="16134" max="16134" width="6.85546875" style="156" customWidth="1"/>
    <col min="16135" max="16136" width="1.140625" style="156" customWidth="1"/>
    <col min="16137" max="16137" width="2.28515625" style="156" customWidth="1"/>
    <col min="16138" max="16138" width="6.85546875" style="156" customWidth="1"/>
    <col min="16139" max="16139" width="1.140625" style="156" customWidth="1"/>
    <col min="16140" max="16140" width="3.42578125" style="156" customWidth="1"/>
    <col min="16141" max="16142" width="2.28515625" style="156" customWidth="1"/>
    <col min="16143" max="16143" width="1.140625" style="156" customWidth="1"/>
    <col min="16144" max="16144" width="4" style="156" customWidth="1"/>
    <col min="16145" max="16145" width="6.28515625" style="156" customWidth="1"/>
    <col min="16146" max="16146" width="1.140625" style="156" customWidth="1"/>
    <col min="16147" max="16147" width="6.85546875" style="156" customWidth="1"/>
    <col min="16148" max="16148" width="4.5703125" style="156" customWidth="1"/>
    <col min="16149" max="16152" width="1.140625" style="156" customWidth="1"/>
    <col min="16153" max="16153" width="8" style="156" customWidth="1"/>
    <col min="16154" max="16154" width="3.42578125" style="156" customWidth="1"/>
    <col min="16155" max="16155" width="1.140625" style="156" customWidth="1"/>
    <col min="16156" max="16156" width="1" style="156" customWidth="1"/>
    <col min="16157" max="16157" width="11.5703125" style="156" customWidth="1"/>
    <col min="16158" max="16158" width="3.28515625" style="156" customWidth="1"/>
    <col min="16159" max="16384" width="6.85546875" style="156" customWidth="1"/>
  </cols>
  <sheetData>
    <row r="1" spans="1:30" ht="25.5" customHeight="1" x14ac:dyDescent="0.25">
      <c r="C1" s="188" t="s">
        <v>290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</row>
    <row r="2" spans="1:30" ht="7.5" customHeight="1" x14ac:dyDescent="0.25"/>
    <row r="3" spans="1:30" ht="18.75" customHeight="1" x14ac:dyDescent="0.25">
      <c r="I3" s="202" t="s">
        <v>291</v>
      </c>
      <c r="J3" s="202"/>
      <c r="K3" s="202"/>
      <c r="L3" s="202"/>
      <c r="M3" s="202"/>
      <c r="N3" s="202"/>
      <c r="O3" s="202"/>
      <c r="P3" s="202"/>
      <c r="S3" s="203" t="s">
        <v>292</v>
      </c>
      <c r="T3" s="203"/>
      <c r="U3" s="203"/>
      <c r="V3" s="203"/>
      <c r="W3" s="203"/>
      <c r="X3" s="203"/>
      <c r="Y3" s="203"/>
    </row>
    <row r="4" spans="1:30" ht="6.75" customHeight="1" x14ac:dyDescent="0.25"/>
    <row r="5" spans="1:30" ht="14.25" customHeight="1" x14ac:dyDescent="0.25">
      <c r="A5" s="199" t="s">
        <v>293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</row>
    <row r="6" spans="1:30" x14ac:dyDescent="0.25">
      <c r="B6" s="200" t="s">
        <v>294</v>
      </c>
      <c r="C6" s="200"/>
      <c r="D6" s="200"/>
      <c r="F6" s="200" t="s">
        <v>295</v>
      </c>
      <c r="G6" s="200"/>
      <c r="H6" s="200"/>
      <c r="I6" s="200"/>
      <c r="J6" s="200" t="s">
        <v>296</v>
      </c>
      <c r="K6" s="200"/>
      <c r="L6" s="200"/>
      <c r="N6" s="200" t="s">
        <v>297</v>
      </c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C6" s="201" t="s">
        <v>298</v>
      </c>
      <c r="AD6" s="201"/>
    </row>
    <row r="7" spans="1:30" x14ac:dyDescent="0.25">
      <c r="B7" s="184" t="s">
        <v>299</v>
      </c>
      <c r="C7" s="184"/>
      <c r="D7" s="184"/>
      <c r="F7" s="184" t="s">
        <v>300</v>
      </c>
      <c r="G7" s="184"/>
      <c r="H7" s="184"/>
      <c r="I7" s="184"/>
      <c r="J7" s="184" t="s">
        <v>301</v>
      </c>
      <c r="K7" s="184"/>
      <c r="L7" s="184"/>
      <c r="N7" s="184" t="s">
        <v>302</v>
      </c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C7" s="198">
        <v>-5100</v>
      </c>
      <c r="AD7" s="198"/>
    </row>
    <row r="8" spans="1:30" x14ac:dyDescent="0.25">
      <c r="C8" s="157" t="s">
        <v>2</v>
      </c>
      <c r="G8" s="157" t="s">
        <v>2</v>
      </c>
      <c r="K8" s="157" t="s">
        <v>2</v>
      </c>
      <c r="O8" s="196" t="s">
        <v>303</v>
      </c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7">
        <v>-550</v>
      </c>
      <c r="AD8" s="197"/>
    </row>
    <row r="9" spans="1:30" x14ac:dyDescent="0.25">
      <c r="C9" s="157" t="s">
        <v>2</v>
      </c>
      <c r="G9" s="157" t="s">
        <v>2</v>
      </c>
      <c r="K9" s="157" t="s">
        <v>2</v>
      </c>
      <c r="O9" s="196" t="s">
        <v>303</v>
      </c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7">
        <v>-4550</v>
      </c>
      <c r="AD9" s="197"/>
    </row>
    <row r="10" spans="1:30" x14ac:dyDescent="0.25">
      <c r="B10" s="184" t="s">
        <v>304</v>
      </c>
      <c r="C10" s="184"/>
      <c r="D10" s="184"/>
      <c r="F10" s="184" t="s">
        <v>305</v>
      </c>
      <c r="G10" s="184"/>
      <c r="H10" s="184"/>
      <c r="I10" s="184"/>
      <c r="J10" s="184" t="s">
        <v>306</v>
      </c>
      <c r="K10" s="184"/>
      <c r="L10" s="184"/>
      <c r="N10" s="184" t="s">
        <v>307</v>
      </c>
      <c r="O10" s="184"/>
      <c r="P10" s="184"/>
      <c r="Q10" s="184"/>
      <c r="R10" s="184"/>
      <c r="S10" s="184"/>
      <c r="T10" s="184"/>
      <c r="U10" s="184"/>
      <c r="V10" s="184"/>
      <c r="W10" s="184"/>
      <c r="X10" s="184"/>
      <c r="Y10" s="184"/>
      <c r="Z10" s="184"/>
      <c r="AA10" s="184"/>
      <c r="AC10" s="198">
        <v>-310.18</v>
      </c>
      <c r="AD10" s="198"/>
    </row>
    <row r="11" spans="1:30" x14ac:dyDescent="0.25">
      <c r="C11" s="157" t="s">
        <v>2</v>
      </c>
      <c r="G11" s="157" t="s">
        <v>2</v>
      </c>
      <c r="K11" s="157" t="s">
        <v>2</v>
      </c>
      <c r="O11" s="196" t="s">
        <v>308</v>
      </c>
      <c r="P11" s="196"/>
      <c r="Q11" s="196"/>
      <c r="R11" s="196"/>
      <c r="S11" s="196"/>
      <c r="T11" s="196"/>
      <c r="U11" s="196"/>
      <c r="V11" s="196"/>
      <c r="W11" s="196"/>
      <c r="X11" s="196"/>
      <c r="Y11" s="196"/>
      <c r="Z11" s="196"/>
      <c r="AA11" s="196"/>
      <c r="AB11" s="196"/>
      <c r="AC11" s="197">
        <v>-128.18</v>
      </c>
      <c r="AD11" s="197"/>
    </row>
    <row r="12" spans="1:30" x14ac:dyDescent="0.25">
      <c r="C12" s="157" t="s">
        <v>2</v>
      </c>
      <c r="G12" s="157" t="s">
        <v>2</v>
      </c>
      <c r="K12" s="157" t="s">
        <v>2</v>
      </c>
      <c r="O12" s="196" t="s">
        <v>309</v>
      </c>
      <c r="P12" s="196"/>
      <c r="Q12" s="196"/>
      <c r="R12" s="196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197">
        <v>-182</v>
      </c>
      <c r="AD12" s="197"/>
    </row>
    <row r="13" spans="1:30" x14ac:dyDescent="0.25">
      <c r="B13" s="184" t="s">
        <v>310</v>
      </c>
      <c r="C13" s="184"/>
      <c r="D13" s="184"/>
      <c r="F13" s="184" t="s">
        <v>311</v>
      </c>
      <c r="G13" s="184"/>
      <c r="H13" s="184"/>
      <c r="I13" s="184"/>
      <c r="J13" s="184" t="s">
        <v>312</v>
      </c>
      <c r="K13" s="184"/>
      <c r="L13" s="184"/>
      <c r="N13" s="184" t="s">
        <v>313</v>
      </c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C13" s="198">
        <v>5241.3</v>
      </c>
      <c r="AD13" s="198"/>
    </row>
    <row r="14" spans="1:30" x14ac:dyDescent="0.25">
      <c r="C14" s="157" t="s">
        <v>2</v>
      </c>
      <c r="G14" s="157" t="s">
        <v>2</v>
      </c>
      <c r="K14" s="157" t="s">
        <v>2</v>
      </c>
      <c r="O14" s="196" t="s">
        <v>314</v>
      </c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7">
        <v>121.14</v>
      </c>
      <c r="AD14" s="197"/>
    </row>
    <row r="15" spans="1:30" x14ac:dyDescent="0.25">
      <c r="C15" s="157" t="s">
        <v>2</v>
      </c>
      <c r="G15" s="157" t="s">
        <v>2</v>
      </c>
      <c r="K15" s="157" t="s">
        <v>2</v>
      </c>
      <c r="O15" s="196" t="s">
        <v>315</v>
      </c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7">
        <v>357.66</v>
      </c>
      <c r="AD15" s="197"/>
    </row>
    <row r="16" spans="1:30" x14ac:dyDescent="0.25">
      <c r="C16" s="157" t="s">
        <v>2</v>
      </c>
      <c r="G16" s="157" t="s">
        <v>2</v>
      </c>
      <c r="K16" s="157" t="s">
        <v>2</v>
      </c>
      <c r="O16" s="196" t="s">
        <v>315</v>
      </c>
      <c r="P16" s="196"/>
      <c r="Q16" s="196"/>
      <c r="R16" s="196"/>
      <c r="S16" s="196"/>
      <c r="T16" s="196"/>
      <c r="U16" s="196"/>
      <c r="V16" s="196"/>
      <c r="W16" s="196"/>
      <c r="X16" s="196"/>
      <c r="Y16" s="196"/>
      <c r="Z16" s="196"/>
      <c r="AA16" s="196"/>
      <c r="AB16" s="196"/>
      <c r="AC16" s="197">
        <v>2138.4</v>
      </c>
      <c r="AD16" s="197"/>
    </row>
    <row r="17" spans="2:30" x14ac:dyDescent="0.25">
      <c r="C17" s="157" t="s">
        <v>2</v>
      </c>
      <c r="G17" s="157" t="s">
        <v>2</v>
      </c>
      <c r="K17" s="157" t="s">
        <v>2</v>
      </c>
      <c r="O17" s="196" t="s">
        <v>316</v>
      </c>
      <c r="P17" s="196"/>
      <c r="Q17" s="196"/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6"/>
      <c r="AC17" s="197">
        <v>2624.1</v>
      </c>
      <c r="AD17" s="197"/>
    </row>
    <row r="18" spans="2:30" x14ac:dyDescent="0.25">
      <c r="B18" s="184" t="s">
        <v>317</v>
      </c>
      <c r="C18" s="184"/>
      <c r="D18" s="184"/>
      <c r="F18" s="184" t="s">
        <v>311</v>
      </c>
      <c r="G18" s="184"/>
      <c r="H18" s="184"/>
      <c r="I18" s="184"/>
      <c r="J18" s="184" t="s">
        <v>318</v>
      </c>
      <c r="K18" s="184"/>
      <c r="L18" s="184"/>
      <c r="N18" s="184" t="s">
        <v>319</v>
      </c>
      <c r="O18" s="184"/>
      <c r="P18" s="184"/>
      <c r="Q18" s="184"/>
      <c r="R18" s="184"/>
      <c r="S18" s="184"/>
      <c r="T18" s="184"/>
      <c r="U18" s="184"/>
      <c r="V18" s="184"/>
      <c r="W18" s="184"/>
      <c r="X18" s="184"/>
      <c r="Y18" s="184"/>
      <c r="Z18" s="184"/>
      <c r="AA18" s="184"/>
      <c r="AC18" s="198">
        <v>12000</v>
      </c>
      <c r="AD18" s="198"/>
    </row>
    <row r="19" spans="2:30" x14ac:dyDescent="0.25">
      <c r="C19" s="157" t="s">
        <v>2</v>
      </c>
      <c r="G19" s="157" t="s">
        <v>2</v>
      </c>
      <c r="K19" s="157" t="s">
        <v>2</v>
      </c>
      <c r="O19" s="196" t="s">
        <v>320</v>
      </c>
      <c r="P19" s="196"/>
      <c r="Q19" s="196"/>
      <c r="R19" s="196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</row>
    <row r="20" spans="2:30" x14ac:dyDescent="0.25">
      <c r="B20" s="184" t="s">
        <v>321</v>
      </c>
      <c r="C20" s="184"/>
      <c r="D20" s="184"/>
      <c r="F20" s="184" t="s">
        <v>311</v>
      </c>
      <c r="G20" s="184"/>
      <c r="H20" s="184"/>
      <c r="I20" s="184"/>
      <c r="J20" s="184" t="s">
        <v>322</v>
      </c>
      <c r="K20" s="184"/>
      <c r="L20" s="184"/>
      <c r="N20" s="184" t="s">
        <v>323</v>
      </c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C20" s="198">
        <v>1600</v>
      </c>
      <c r="AD20" s="198"/>
    </row>
    <row r="21" spans="2:30" x14ac:dyDescent="0.25">
      <c r="C21" s="157" t="s">
        <v>2</v>
      </c>
      <c r="G21" s="157" t="s">
        <v>2</v>
      </c>
      <c r="K21" s="157" t="s">
        <v>2</v>
      </c>
      <c r="O21" s="196" t="s">
        <v>324</v>
      </c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</row>
    <row r="22" spans="2:30" x14ac:dyDescent="0.25">
      <c r="B22" s="184" t="s">
        <v>325</v>
      </c>
      <c r="C22" s="184"/>
      <c r="D22" s="184"/>
      <c r="F22" s="184" t="s">
        <v>311</v>
      </c>
      <c r="G22" s="184"/>
      <c r="H22" s="184"/>
      <c r="I22" s="184"/>
      <c r="J22" s="184" t="s">
        <v>326</v>
      </c>
      <c r="K22" s="184"/>
      <c r="L22" s="184"/>
      <c r="N22" s="184" t="s">
        <v>327</v>
      </c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184"/>
      <c r="Z22" s="184"/>
      <c r="AA22" s="184"/>
      <c r="AC22" s="198">
        <v>1275.8800000000001</v>
      </c>
      <c r="AD22" s="198"/>
    </row>
    <row r="23" spans="2:30" x14ac:dyDescent="0.25">
      <c r="C23" s="157" t="s">
        <v>2</v>
      </c>
      <c r="G23" s="157" t="s">
        <v>2</v>
      </c>
      <c r="K23" s="157" t="s">
        <v>2</v>
      </c>
      <c r="O23" s="196" t="s">
        <v>328</v>
      </c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</row>
    <row r="24" spans="2:30" x14ac:dyDescent="0.25">
      <c r="B24" s="184" t="s">
        <v>329</v>
      </c>
      <c r="C24" s="184"/>
      <c r="D24" s="184"/>
      <c r="F24" s="184" t="s">
        <v>311</v>
      </c>
      <c r="G24" s="184"/>
      <c r="H24" s="184"/>
      <c r="I24" s="184"/>
      <c r="J24" s="184" t="s">
        <v>330</v>
      </c>
      <c r="K24" s="184"/>
      <c r="L24" s="184"/>
      <c r="N24" s="184" t="s">
        <v>331</v>
      </c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C24" s="198">
        <v>573.36</v>
      </c>
      <c r="AD24" s="198"/>
    </row>
    <row r="25" spans="2:30" x14ac:dyDescent="0.25">
      <c r="C25" s="157" t="s">
        <v>2</v>
      </c>
      <c r="G25" s="157" t="s">
        <v>2</v>
      </c>
      <c r="K25" s="157" t="s">
        <v>2</v>
      </c>
      <c r="O25" s="196" t="s">
        <v>332</v>
      </c>
      <c r="P25" s="196"/>
      <c r="Q25" s="196"/>
      <c r="R25" s="196"/>
      <c r="S25" s="196"/>
      <c r="T25" s="196"/>
      <c r="U25" s="196"/>
      <c r="V25" s="196"/>
      <c r="W25" s="196"/>
      <c r="X25" s="196"/>
      <c r="Y25" s="196"/>
      <c r="Z25" s="196"/>
      <c r="AA25" s="196"/>
      <c r="AB25" s="196"/>
    </row>
    <row r="26" spans="2:30" x14ac:dyDescent="0.25">
      <c r="B26" s="184" t="s">
        <v>333</v>
      </c>
      <c r="C26" s="184"/>
      <c r="D26" s="184"/>
      <c r="F26" s="184" t="s">
        <v>311</v>
      </c>
      <c r="G26" s="184"/>
      <c r="H26" s="184"/>
      <c r="I26" s="184"/>
      <c r="J26" s="184" t="s">
        <v>334</v>
      </c>
      <c r="K26" s="184"/>
      <c r="L26" s="184"/>
      <c r="N26" s="184" t="s">
        <v>335</v>
      </c>
      <c r="O26" s="184"/>
      <c r="P26" s="184"/>
      <c r="Q26" s="184"/>
      <c r="R26" s="184"/>
      <c r="S26" s="184"/>
      <c r="T26" s="184"/>
      <c r="U26" s="184"/>
      <c r="V26" s="184"/>
      <c r="W26" s="184"/>
      <c r="X26" s="184"/>
      <c r="Y26" s="184"/>
      <c r="Z26" s="184"/>
      <c r="AA26" s="184"/>
      <c r="AC26" s="198">
        <v>421</v>
      </c>
      <c r="AD26" s="198"/>
    </row>
    <row r="27" spans="2:30" x14ac:dyDescent="0.25">
      <c r="C27" s="157" t="s">
        <v>2</v>
      </c>
      <c r="G27" s="157" t="s">
        <v>2</v>
      </c>
      <c r="K27" s="157" t="s">
        <v>2</v>
      </c>
      <c r="O27" s="196" t="s">
        <v>336</v>
      </c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7">
        <v>22</v>
      </c>
      <c r="AD27" s="197"/>
    </row>
    <row r="28" spans="2:30" x14ac:dyDescent="0.25">
      <c r="C28" s="157" t="s">
        <v>2</v>
      </c>
      <c r="G28" s="157" t="s">
        <v>2</v>
      </c>
      <c r="K28" s="157" t="s">
        <v>2</v>
      </c>
      <c r="O28" s="196" t="s">
        <v>337</v>
      </c>
      <c r="P28" s="196"/>
      <c r="Q28" s="196"/>
      <c r="R28" s="196"/>
      <c r="S28" s="196"/>
      <c r="T28" s="196"/>
      <c r="U28" s="196"/>
      <c r="V28" s="196"/>
      <c r="W28" s="196"/>
      <c r="X28" s="196"/>
      <c r="Y28" s="196"/>
      <c r="Z28" s="196"/>
      <c r="AA28" s="196"/>
      <c r="AB28" s="196"/>
      <c r="AC28" s="197">
        <v>399</v>
      </c>
      <c r="AD28" s="197"/>
    </row>
    <row r="29" spans="2:30" x14ac:dyDescent="0.25">
      <c r="B29" s="184" t="s">
        <v>338</v>
      </c>
      <c r="C29" s="184"/>
      <c r="D29" s="184"/>
      <c r="F29" s="184" t="s">
        <v>311</v>
      </c>
      <c r="G29" s="184"/>
      <c r="H29" s="184"/>
      <c r="I29" s="184"/>
      <c r="J29" s="184" t="s">
        <v>339</v>
      </c>
      <c r="K29" s="184"/>
      <c r="L29" s="184"/>
      <c r="N29" s="184" t="s">
        <v>340</v>
      </c>
      <c r="O29" s="184"/>
      <c r="P29" s="184"/>
      <c r="Q29" s="184"/>
      <c r="R29" s="184"/>
      <c r="S29" s="184"/>
      <c r="T29" s="184"/>
      <c r="U29" s="184"/>
      <c r="V29" s="184"/>
      <c r="W29" s="184"/>
      <c r="X29" s="184"/>
      <c r="Y29" s="184"/>
      <c r="Z29" s="184"/>
      <c r="AA29" s="184"/>
      <c r="AC29" s="198">
        <v>850</v>
      </c>
      <c r="AD29" s="198"/>
    </row>
    <row r="30" spans="2:30" x14ac:dyDescent="0.25">
      <c r="C30" s="157" t="s">
        <v>2</v>
      </c>
      <c r="G30" s="157" t="s">
        <v>2</v>
      </c>
      <c r="K30" s="157" t="s">
        <v>2</v>
      </c>
      <c r="O30" s="196" t="s">
        <v>341</v>
      </c>
      <c r="P30" s="196"/>
      <c r="Q30" s="196"/>
      <c r="R30" s="196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</row>
    <row r="31" spans="2:30" x14ac:dyDescent="0.25">
      <c r="B31" s="184" t="s">
        <v>342</v>
      </c>
      <c r="C31" s="184"/>
      <c r="D31" s="184"/>
      <c r="F31" s="184" t="s">
        <v>311</v>
      </c>
      <c r="G31" s="184"/>
      <c r="H31" s="184"/>
      <c r="I31" s="184"/>
      <c r="J31" s="184" t="s">
        <v>343</v>
      </c>
      <c r="K31" s="184"/>
      <c r="L31" s="184"/>
      <c r="N31" s="184" t="s">
        <v>344</v>
      </c>
      <c r="O31" s="184"/>
      <c r="P31" s="184"/>
      <c r="Q31" s="184"/>
      <c r="R31" s="184"/>
      <c r="S31" s="184"/>
      <c r="T31" s="184"/>
      <c r="U31" s="184"/>
      <c r="V31" s="184"/>
      <c r="W31" s="184"/>
      <c r="X31" s="184"/>
      <c r="Y31" s="184"/>
      <c r="Z31" s="184"/>
      <c r="AA31" s="184"/>
      <c r="AC31" s="198">
        <v>1319.2</v>
      </c>
      <c r="AD31" s="198"/>
    </row>
    <row r="32" spans="2:30" x14ac:dyDescent="0.25">
      <c r="C32" s="157" t="s">
        <v>2</v>
      </c>
      <c r="G32" s="157" t="s">
        <v>2</v>
      </c>
      <c r="K32" s="157" t="s">
        <v>2</v>
      </c>
      <c r="O32" s="196" t="s">
        <v>345</v>
      </c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7">
        <v>514.79999999999995</v>
      </c>
      <c r="AD32" s="197"/>
    </row>
    <row r="33" spans="2:30" x14ac:dyDescent="0.25">
      <c r="C33" s="157" t="s">
        <v>2</v>
      </c>
      <c r="G33" s="157" t="s">
        <v>2</v>
      </c>
      <c r="K33" s="157" t="s">
        <v>2</v>
      </c>
      <c r="O33" s="196" t="s">
        <v>345</v>
      </c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6"/>
      <c r="AC33" s="197">
        <v>804.4</v>
      </c>
      <c r="AD33" s="197"/>
    </row>
    <row r="34" spans="2:30" x14ac:dyDescent="0.25">
      <c r="B34" s="184" t="s">
        <v>346</v>
      </c>
      <c r="C34" s="184"/>
      <c r="D34" s="184"/>
      <c r="F34" s="184" t="s">
        <v>311</v>
      </c>
      <c r="G34" s="184"/>
      <c r="H34" s="184"/>
      <c r="I34" s="184"/>
      <c r="J34" s="184" t="s">
        <v>347</v>
      </c>
      <c r="K34" s="184"/>
      <c r="L34" s="184"/>
      <c r="N34" s="184" t="s">
        <v>348</v>
      </c>
      <c r="O34" s="184"/>
      <c r="P34" s="184"/>
      <c r="Q34" s="184"/>
      <c r="R34" s="184"/>
      <c r="S34" s="184"/>
      <c r="T34" s="184"/>
      <c r="U34" s="184"/>
      <c r="V34" s="184"/>
      <c r="W34" s="184"/>
      <c r="X34" s="184"/>
      <c r="Y34" s="184"/>
      <c r="Z34" s="184"/>
      <c r="AA34" s="184"/>
      <c r="AC34" s="198">
        <v>1500</v>
      </c>
      <c r="AD34" s="198"/>
    </row>
    <row r="35" spans="2:30" x14ac:dyDescent="0.25">
      <c r="C35" s="157" t="s">
        <v>2</v>
      </c>
      <c r="G35" s="157" t="s">
        <v>2</v>
      </c>
      <c r="K35" s="157" t="s">
        <v>2</v>
      </c>
      <c r="O35" s="196" t="s">
        <v>349</v>
      </c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</row>
    <row r="36" spans="2:30" x14ac:dyDescent="0.25">
      <c r="B36" s="184" t="s">
        <v>350</v>
      </c>
      <c r="C36" s="184"/>
      <c r="D36" s="184"/>
      <c r="F36" s="184" t="s">
        <v>311</v>
      </c>
      <c r="G36" s="184"/>
      <c r="H36" s="184"/>
      <c r="I36" s="184"/>
      <c r="J36" s="184" t="s">
        <v>351</v>
      </c>
      <c r="K36" s="184"/>
      <c r="L36" s="184"/>
      <c r="N36" s="184" t="s">
        <v>352</v>
      </c>
      <c r="O36" s="184"/>
      <c r="P36" s="184"/>
      <c r="Q36" s="184"/>
      <c r="R36" s="184"/>
      <c r="S36" s="184"/>
      <c r="T36" s="184"/>
      <c r="U36" s="184"/>
      <c r="V36" s="184"/>
      <c r="W36" s="184"/>
      <c r="X36" s="184"/>
      <c r="Y36" s="184"/>
      <c r="Z36" s="184"/>
      <c r="AA36" s="184"/>
      <c r="AC36" s="198">
        <v>390.88</v>
      </c>
      <c r="AD36" s="198"/>
    </row>
    <row r="37" spans="2:30" x14ac:dyDescent="0.25">
      <c r="C37" s="157" t="s">
        <v>2</v>
      </c>
      <c r="G37" s="157" t="s">
        <v>2</v>
      </c>
      <c r="K37" s="157" t="s">
        <v>2</v>
      </c>
      <c r="O37" s="196" t="s">
        <v>353</v>
      </c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197">
        <v>325.27999999999997</v>
      </c>
      <c r="AD37" s="197"/>
    </row>
    <row r="38" spans="2:30" x14ac:dyDescent="0.25">
      <c r="C38" s="157" t="s">
        <v>2</v>
      </c>
      <c r="G38" s="157" t="s">
        <v>2</v>
      </c>
      <c r="K38" s="157" t="s">
        <v>2</v>
      </c>
      <c r="O38" s="196" t="s">
        <v>354</v>
      </c>
      <c r="P38" s="196"/>
      <c r="Q38" s="196"/>
      <c r="R38" s="196"/>
      <c r="S38" s="196"/>
      <c r="T38" s="196"/>
      <c r="U38" s="196"/>
      <c r="V38" s="196"/>
      <c r="W38" s="196"/>
      <c r="X38" s="196"/>
      <c r="Y38" s="196"/>
      <c r="Z38" s="196"/>
      <c r="AA38" s="196"/>
      <c r="AB38" s="196"/>
      <c r="AC38" s="197">
        <v>65.599999999999994</v>
      </c>
      <c r="AD38" s="197"/>
    </row>
    <row r="39" spans="2:30" x14ac:dyDescent="0.25">
      <c r="B39" s="184" t="s">
        <v>355</v>
      </c>
      <c r="C39" s="184"/>
      <c r="D39" s="184"/>
      <c r="F39" s="184" t="s">
        <v>311</v>
      </c>
      <c r="G39" s="184"/>
      <c r="H39" s="184"/>
      <c r="I39" s="184"/>
      <c r="J39" s="184" t="s">
        <v>356</v>
      </c>
      <c r="K39" s="184"/>
      <c r="L39" s="184"/>
      <c r="N39" s="184" t="s">
        <v>357</v>
      </c>
      <c r="O39" s="184"/>
      <c r="P39" s="184"/>
      <c r="Q39" s="184"/>
      <c r="R39" s="184"/>
      <c r="S39" s="184"/>
      <c r="T39" s="184"/>
      <c r="U39" s="184"/>
      <c r="V39" s="184"/>
      <c r="W39" s="184"/>
      <c r="X39" s="184"/>
      <c r="Y39" s="184"/>
      <c r="Z39" s="184"/>
      <c r="AA39" s="184"/>
      <c r="AC39" s="198">
        <v>1476</v>
      </c>
      <c r="AD39" s="198"/>
    </row>
    <row r="40" spans="2:30" x14ac:dyDescent="0.25">
      <c r="C40" s="157" t="s">
        <v>2</v>
      </c>
      <c r="G40" s="157" t="s">
        <v>2</v>
      </c>
      <c r="K40" s="157" t="s">
        <v>2</v>
      </c>
      <c r="O40" s="196" t="s">
        <v>358</v>
      </c>
      <c r="P40" s="196"/>
      <c r="Q40" s="196"/>
      <c r="R40" s="196"/>
      <c r="S40" s="196"/>
      <c r="T40" s="196"/>
      <c r="U40" s="196"/>
      <c r="V40" s="196"/>
      <c r="W40" s="196"/>
      <c r="X40" s="196"/>
      <c r="Y40" s="196"/>
      <c r="Z40" s="196"/>
      <c r="AA40" s="196"/>
      <c r="AB40" s="196"/>
    </row>
    <row r="41" spans="2:30" x14ac:dyDescent="0.25">
      <c r="B41" s="184" t="s">
        <v>359</v>
      </c>
      <c r="C41" s="184"/>
      <c r="D41" s="184"/>
      <c r="F41" s="184" t="s">
        <v>311</v>
      </c>
      <c r="G41" s="184"/>
      <c r="H41" s="184"/>
      <c r="I41" s="184"/>
      <c r="J41" s="184" t="s">
        <v>360</v>
      </c>
      <c r="K41" s="184"/>
      <c r="L41" s="184"/>
      <c r="N41" s="184" t="s">
        <v>361</v>
      </c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C41" s="198">
        <v>231.86</v>
      </c>
      <c r="AD41" s="198"/>
    </row>
    <row r="42" spans="2:30" x14ac:dyDescent="0.25">
      <c r="C42" s="157" t="s">
        <v>2</v>
      </c>
      <c r="G42" s="157" t="s">
        <v>2</v>
      </c>
      <c r="K42" s="157" t="s">
        <v>2</v>
      </c>
      <c r="O42" s="196" t="s">
        <v>362</v>
      </c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7">
        <v>179.88</v>
      </c>
      <c r="AD42" s="197"/>
    </row>
    <row r="43" spans="2:30" x14ac:dyDescent="0.25">
      <c r="C43" s="157" t="s">
        <v>2</v>
      </c>
      <c r="G43" s="157" t="s">
        <v>2</v>
      </c>
      <c r="K43" s="157" t="s">
        <v>2</v>
      </c>
      <c r="O43" s="196" t="s">
        <v>363</v>
      </c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7">
        <v>51.98</v>
      </c>
      <c r="AD43" s="197"/>
    </row>
    <row r="44" spans="2:30" x14ac:dyDescent="0.25">
      <c r="B44" s="184" t="s">
        <v>364</v>
      </c>
      <c r="C44" s="184"/>
      <c r="D44" s="184"/>
      <c r="F44" s="184" t="s">
        <v>311</v>
      </c>
      <c r="G44" s="184"/>
      <c r="H44" s="184"/>
      <c r="I44" s="184"/>
      <c r="J44" s="184" t="s">
        <v>365</v>
      </c>
      <c r="K44" s="184"/>
      <c r="L44" s="184"/>
      <c r="N44" s="184" t="s">
        <v>366</v>
      </c>
      <c r="O44" s="184"/>
      <c r="P44" s="184"/>
      <c r="Q44" s="184"/>
      <c r="R44" s="184"/>
      <c r="S44" s="184"/>
      <c r="T44" s="184"/>
      <c r="U44" s="184"/>
      <c r="V44" s="184"/>
      <c r="W44" s="184"/>
      <c r="X44" s="184"/>
      <c r="Y44" s="184"/>
      <c r="Z44" s="184"/>
      <c r="AA44" s="184"/>
      <c r="AC44" s="198">
        <v>1179.7</v>
      </c>
      <c r="AD44" s="198"/>
    </row>
    <row r="45" spans="2:30" x14ac:dyDescent="0.25">
      <c r="C45" s="157" t="s">
        <v>2</v>
      </c>
      <c r="G45" s="157" t="s">
        <v>2</v>
      </c>
      <c r="K45" s="157" t="s">
        <v>2</v>
      </c>
      <c r="O45" s="196" t="s">
        <v>367</v>
      </c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7">
        <v>929.8</v>
      </c>
      <c r="AD45" s="197"/>
    </row>
    <row r="46" spans="2:30" x14ac:dyDescent="0.25">
      <c r="C46" s="157" t="s">
        <v>2</v>
      </c>
      <c r="G46" s="157" t="s">
        <v>2</v>
      </c>
      <c r="K46" s="157" t="s">
        <v>2</v>
      </c>
      <c r="O46" s="196" t="s">
        <v>368</v>
      </c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7">
        <v>249.9</v>
      </c>
      <c r="AD46" s="197"/>
    </row>
    <row r="47" spans="2:30" x14ac:dyDescent="0.25">
      <c r="B47" s="184" t="s">
        <v>369</v>
      </c>
      <c r="C47" s="184"/>
      <c r="D47" s="184"/>
      <c r="F47" s="184" t="s">
        <v>311</v>
      </c>
      <c r="G47" s="184"/>
      <c r="H47" s="184"/>
      <c r="I47" s="184"/>
      <c r="J47" s="184" t="s">
        <v>370</v>
      </c>
      <c r="K47" s="184"/>
      <c r="L47" s="184"/>
      <c r="N47" s="184" t="s">
        <v>371</v>
      </c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C47" s="198">
        <v>1233.1500000000001</v>
      </c>
      <c r="AD47" s="198"/>
    </row>
    <row r="48" spans="2:30" x14ac:dyDescent="0.25">
      <c r="C48" s="157" t="s">
        <v>2</v>
      </c>
      <c r="G48" s="157" t="s">
        <v>2</v>
      </c>
      <c r="K48" s="157" t="s">
        <v>2</v>
      </c>
      <c r="O48" s="196" t="s">
        <v>372</v>
      </c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7">
        <v>58.75</v>
      </c>
      <c r="AD48" s="197"/>
    </row>
    <row r="49" spans="1:30" x14ac:dyDescent="0.25">
      <c r="C49" s="157" t="s">
        <v>2</v>
      </c>
      <c r="G49" s="157" t="s">
        <v>2</v>
      </c>
      <c r="K49" s="157" t="s">
        <v>2</v>
      </c>
      <c r="O49" s="196" t="s">
        <v>373</v>
      </c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7">
        <v>5.25</v>
      </c>
      <c r="AD49" s="197"/>
    </row>
    <row r="50" spans="1:30" x14ac:dyDescent="0.25">
      <c r="C50" s="157" t="s">
        <v>2</v>
      </c>
      <c r="G50" s="157" t="s">
        <v>2</v>
      </c>
      <c r="K50" s="157" t="s">
        <v>2</v>
      </c>
      <c r="O50" s="196" t="s">
        <v>336</v>
      </c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7">
        <v>37.85</v>
      </c>
      <c r="AD50" s="197"/>
    </row>
    <row r="51" spans="1:30" x14ac:dyDescent="0.25">
      <c r="C51" s="157" t="s">
        <v>2</v>
      </c>
      <c r="G51" s="157" t="s">
        <v>2</v>
      </c>
      <c r="K51" s="157" t="s">
        <v>2</v>
      </c>
      <c r="O51" s="196" t="s">
        <v>372</v>
      </c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7">
        <v>837.25</v>
      </c>
      <c r="AD51" s="197"/>
    </row>
    <row r="52" spans="1:30" x14ac:dyDescent="0.25">
      <c r="C52" s="157" t="s">
        <v>2</v>
      </c>
      <c r="G52" s="157" t="s">
        <v>2</v>
      </c>
      <c r="K52" s="157" t="s">
        <v>2</v>
      </c>
      <c r="O52" s="196" t="s">
        <v>374</v>
      </c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7">
        <v>89.25</v>
      </c>
      <c r="AD52" s="197"/>
    </row>
    <row r="53" spans="1:30" x14ac:dyDescent="0.25">
      <c r="C53" s="157" t="s">
        <v>2</v>
      </c>
      <c r="G53" s="157" t="s">
        <v>2</v>
      </c>
      <c r="K53" s="157" t="s">
        <v>2</v>
      </c>
      <c r="O53" s="196" t="s">
        <v>375</v>
      </c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7">
        <v>13.65</v>
      </c>
      <c r="AD53" s="197"/>
    </row>
    <row r="54" spans="1:30" x14ac:dyDescent="0.25">
      <c r="C54" s="157" t="s">
        <v>2</v>
      </c>
      <c r="G54" s="157" t="s">
        <v>2</v>
      </c>
      <c r="K54" s="157" t="s">
        <v>2</v>
      </c>
      <c r="O54" s="196" t="s">
        <v>375</v>
      </c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7">
        <v>3.15</v>
      </c>
      <c r="AD54" s="197"/>
    </row>
    <row r="55" spans="1:30" x14ac:dyDescent="0.25">
      <c r="C55" s="157" t="s">
        <v>2</v>
      </c>
      <c r="G55" s="157" t="s">
        <v>2</v>
      </c>
      <c r="K55" s="157" t="s">
        <v>2</v>
      </c>
      <c r="O55" s="196" t="s">
        <v>372</v>
      </c>
      <c r="P55" s="196"/>
      <c r="Q55" s="196"/>
      <c r="R55" s="196"/>
      <c r="S55" s="196"/>
      <c r="T55" s="196"/>
      <c r="U55" s="196"/>
      <c r="V55" s="196"/>
      <c r="W55" s="196"/>
      <c r="X55" s="196"/>
      <c r="Y55" s="196"/>
      <c r="Z55" s="196"/>
      <c r="AA55" s="196"/>
      <c r="AB55" s="196"/>
      <c r="AC55" s="197">
        <v>152.75</v>
      </c>
      <c r="AD55" s="197"/>
    </row>
    <row r="56" spans="1:30" x14ac:dyDescent="0.25">
      <c r="C56" s="157" t="s">
        <v>2</v>
      </c>
      <c r="G56" s="157" t="s">
        <v>2</v>
      </c>
      <c r="K56" s="157" t="s">
        <v>2</v>
      </c>
      <c r="O56" s="196" t="s">
        <v>372</v>
      </c>
      <c r="P56" s="196"/>
      <c r="Q56" s="196"/>
      <c r="R56" s="196"/>
      <c r="S56" s="196"/>
      <c r="T56" s="196"/>
      <c r="U56" s="196"/>
      <c r="V56" s="196"/>
      <c r="W56" s="196"/>
      <c r="X56" s="196"/>
      <c r="Y56" s="196"/>
      <c r="Z56" s="196"/>
      <c r="AA56" s="196"/>
      <c r="AB56" s="196"/>
      <c r="AC56" s="197">
        <v>35.25</v>
      </c>
      <c r="AD56" s="197"/>
    </row>
    <row r="57" spans="1:30" x14ac:dyDescent="0.25">
      <c r="B57" s="184" t="s">
        <v>376</v>
      </c>
      <c r="C57" s="184"/>
      <c r="D57" s="184"/>
      <c r="F57" s="184" t="s">
        <v>311</v>
      </c>
      <c r="G57" s="184"/>
      <c r="H57" s="184"/>
      <c r="I57" s="184"/>
      <c r="J57" s="184" t="s">
        <v>377</v>
      </c>
      <c r="K57" s="184"/>
      <c r="L57" s="184"/>
      <c r="N57" s="184" t="s">
        <v>378</v>
      </c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C57" s="198">
        <v>2206</v>
      </c>
      <c r="AD57" s="198"/>
    </row>
    <row r="58" spans="1:30" x14ac:dyDescent="0.25">
      <c r="C58" s="157" t="s">
        <v>2</v>
      </c>
      <c r="G58" s="157" t="s">
        <v>2</v>
      </c>
      <c r="K58" s="157" t="s">
        <v>2</v>
      </c>
      <c r="O58" s="196" t="s">
        <v>379</v>
      </c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</row>
    <row r="59" spans="1:30" ht="21.75" customHeight="1" x14ac:dyDescent="0.25"/>
    <row r="60" spans="1:30" ht="12" customHeight="1" x14ac:dyDescent="0.25"/>
    <row r="61" spans="1:30" ht="13.5" customHeight="1" x14ac:dyDescent="0.25">
      <c r="A61" s="182" t="s">
        <v>380</v>
      </c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R61" s="183" t="s">
        <v>381</v>
      </c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</row>
    <row r="62" spans="1:30" ht="25.5" customHeight="1" x14ac:dyDescent="0.25">
      <c r="C62" s="188" t="s">
        <v>290</v>
      </c>
      <c r="D62" s="188"/>
      <c r="E62" s="188"/>
      <c r="F62" s="188"/>
      <c r="G62" s="188"/>
      <c r="H62" s="188"/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</row>
    <row r="63" spans="1:30" ht="7.5" customHeight="1" x14ac:dyDescent="0.25"/>
    <row r="64" spans="1:30" ht="18.75" customHeight="1" x14ac:dyDescent="0.25">
      <c r="I64" s="202" t="s">
        <v>291</v>
      </c>
      <c r="J64" s="202"/>
      <c r="K64" s="202"/>
      <c r="L64" s="202"/>
      <c r="M64" s="202"/>
      <c r="N64" s="202"/>
      <c r="O64" s="202"/>
      <c r="P64" s="202"/>
      <c r="S64" s="203" t="s">
        <v>292</v>
      </c>
      <c r="T64" s="203"/>
      <c r="U64" s="203"/>
      <c r="V64" s="203"/>
      <c r="W64" s="203"/>
      <c r="X64" s="203"/>
      <c r="Y64" s="203"/>
    </row>
    <row r="65" spans="1:30" ht="6.75" customHeight="1" x14ac:dyDescent="0.25"/>
    <row r="66" spans="1:30" ht="14.25" customHeight="1" x14ac:dyDescent="0.25">
      <c r="A66" s="199" t="s">
        <v>293</v>
      </c>
      <c r="B66" s="199"/>
      <c r="C66" s="199"/>
      <c r="D66" s="199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</row>
    <row r="67" spans="1:30" x14ac:dyDescent="0.25">
      <c r="B67" s="200" t="s">
        <v>294</v>
      </c>
      <c r="C67" s="200"/>
      <c r="D67" s="200"/>
      <c r="F67" s="200" t="s">
        <v>295</v>
      </c>
      <c r="G67" s="200"/>
      <c r="H67" s="200"/>
      <c r="I67" s="200"/>
      <c r="J67" s="200" t="s">
        <v>296</v>
      </c>
      <c r="K67" s="200"/>
      <c r="L67" s="200"/>
      <c r="N67" s="200" t="s">
        <v>297</v>
      </c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0"/>
      <c r="AA67" s="200"/>
      <c r="AC67" s="201" t="s">
        <v>298</v>
      </c>
      <c r="AD67" s="201"/>
    </row>
    <row r="68" spans="1:30" x14ac:dyDescent="0.25">
      <c r="B68" s="184" t="s">
        <v>382</v>
      </c>
      <c r="C68" s="184"/>
      <c r="D68" s="184"/>
      <c r="F68" s="184" t="s">
        <v>311</v>
      </c>
      <c r="G68" s="184"/>
      <c r="H68" s="184"/>
      <c r="I68" s="184"/>
      <c r="J68" s="184" t="s">
        <v>383</v>
      </c>
      <c r="K68" s="184"/>
      <c r="L68" s="184"/>
      <c r="N68" s="184" t="s">
        <v>384</v>
      </c>
      <c r="O68" s="184"/>
      <c r="P68" s="184"/>
      <c r="Q68" s="184"/>
      <c r="R68" s="184"/>
      <c r="S68" s="184"/>
      <c r="T68" s="184"/>
      <c r="U68" s="184"/>
      <c r="V68" s="184"/>
      <c r="W68" s="184"/>
      <c r="X68" s="184"/>
      <c r="Y68" s="184"/>
      <c r="Z68" s="184"/>
      <c r="AA68" s="184"/>
      <c r="AC68" s="198">
        <v>30</v>
      </c>
      <c r="AD68" s="198"/>
    </row>
    <row r="69" spans="1:30" x14ac:dyDescent="0.25">
      <c r="C69" s="157" t="s">
        <v>2</v>
      </c>
      <c r="G69" s="157" t="s">
        <v>2</v>
      </c>
      <c r="K69" s="157" t="s">
        <v>2</v>
      </c>
      <c r="O69" s="196" t="s">
        <v>385</v>
      </c>
      <c r="P69" s="196"/>
      <c r="Q69" s="196"/>
      <c r="R69" s="196"/>
      <c r="S69" s="196"/>
      <c r="T69" s="196"/>
      <c r="U69" s="196"/>
      <c r="V69" s="196"/>
      <c r="W69" s="196"/>
      <c r="X69" s="196"/>
      <c r="Y69" s="196"/>
      <c r="Z69" s="196"/>
      <c r="AA69" s="196"/>
      <c r="AB69" s="196"/>
    </row>
    <row r="70" spans="1:30" x14ac:dyDescent="0.25">
      <c r="B70" s="184" t="s">
        <v>386</v>
      </c>
      <c r="C70" s="184"/>
      <c r="D70" s="184"/>
      <c r="F70" s="184" t="s">
        <v>311</v>
      </c>
      <c r="G70" s="184"/>
      <c r="H70" s="184"/>
      <c r="I70" s="184"/>
      <c r="J70" s="184" t="s">
        <v>387</v>
      </c>
      <c r="K70" s="184"/>
      <c r="L70" s="184"/>
      <c r="N70" s="184" t="s">
        <v>388</v>
      </c>
      <c r="O70" s="184"/>
      <c r="P70" s="184"/>
      <c r="Q70" s="184"/>
      <c r="R70" s="184"/>
      <c r="S70" s="184"/>
      <c r="T70" s="184"/>
      <c r="U70" s="184"/>
      <c r="V70" s="184"/>
      <c r="W70" s="184"/>
      <c r="X70" s="184"/>
      <c r="Y70" s="184"/>
      <c r="Z70" s="184"/>
      <c r="AA70" s="184"/>
      <c r="AC70" s="198">
        <v>4000</v>
      </c>
      <c r="AD70" s="198"/>
    </row>
    <row r="71" spans="1:30" x14ac:dyDescent="0.25">
      <c r="C71" s="157" t="s">
        <v>2</v>
      </c>
      <c r="G71" s="157" t="s">
        <v>2</v>
      </c>
      <c r="K71" s="157" t="s">
        <v>2</v>
      </c>
      <c r="O71" s="196" t="s">
        <v>320</v>
      </c>
      <c r="P71" s="196"/>
      <c r="Q71" s="196"/>
      <c r="R71" s="196"/>
      <c r="S71" s="196"/>
      <c r="T71" s="196"/>
      <c r="U71" s="196"/>
      <c r="V71" s="196"/>
      <c r="W71" s="196"/>
      <c r="X71" s="196"/>
      <c r="Y71" s="196"/>
      <c r="Z71" s="196"/>
      <c r="AA71" s="196"/>
      <c r="AB71" s="196"/>
    </row>
    <row r="72" spans="1:30" x14ac:dyDescent="0.25">
      <c r="B72" s="184" t="s">
        <v>389</v>
      </c>
      <c r="C72" s="184"/>
      <c r="D72" s="184"/>
      <c r="F72" s="184" t="s">
        <v>311</v>
      </c>
      <c r="G72" s="184"/>
      <c r="H72" s="184"/>
      <c r="I72" s="184"/>
      <c r="J72" s="184" t="s">
        <v>390</v>
      </c>
      <c r="K72" s="184"/>
      <c r="L72" s="184"/>
      <c r="N72" s="184" t="s">
        <v>391</v>
      </c>
      <c r="O72" s="184"/>
      <c r="P72" s="184"/>
      <c r="Q72" s="184"/>
      <c r="R72" s="184"/>
      <c r="S72" s="184"/>
      <c r="T72" s="184"/>
      <c r="U72" s="184"/>
      <c r="V72" s="184"/>
      <c r="W72" s="184"/>
      <c r="X72" s="184"/>
      <c r="Y72" s="184"/>
      <c r="Z72" s="184"/>
      <c r="AA72" s="184"/>
      <c r="AC72" s="198">
        <v>1360</v>
      </c>
      <c r="AD72" s="198"/>
    </row>
    <row r="73" spans="1:30" x14ac:dyDescent="0.25">
      <c r="C73" s="157" t="s">
        <v>2</v>
      </c>
      <c r="G73" s="157" t="s">
        <v>2</v>
      </c>
      <c r="K73" s="157" t="s">
        <v>2</v>
      </c>
      <c r="O73" s="196" t="s">
        <v>392</v>
      </c>
      <c r="P73" s="196"/>
      <c r="Q73" s="196"/>
      <c r="R73" s="196"/>
      <c r="S73" s="196"/>
      <c r="T73" s="196"/>
      <c r="U73" s="196"/>
      <c r="V73" s="196"/>
      <c r="W73" s="196"/>
      <c r="X73" s="196"/>
      <c r="Y73" s="196"/>
      <c r="Z73" s="196"/>
      <c r="AA73" s="196"/>
      <c r="AB73" s="196"/>
      <c r="AC73" s="197">
        <v>720</v>
      </c>
      <c r="AD73" s="197"/>
    </row>
    <row r="74" spans="1:30" x14ac:dyDescent="0.25">
      <c r="C74" s="157" t="s">
        <v>2</v>
      </c>
      <c r="G74" s="157" t="s">
        <v>2</v>
      </c>
      <c r="K74" s="157" t="s">
        <v>2</v>
      </c>
      <c r="O74" s="196" t="s">
        <v>393</v>
      </c>
      <c r="P74" s="196"/>
      <c r="Q74" s="196"/>
      <c r="R74" s="196"/>
      <c r="S74" s="196"/>
      <c r="T74" s="196"/>
      <c r="U74" s="196"/>
      <c r="V74" s="196"/>
      <c r="W74" s="196"/>
      <c r="X74" s="196"/>
      <c r="Y74" s="196"/>
      <c r="Z74" s="196"/>
      <c r="AA74" s="196"/>
      <c r="AB74" s="196"/>
      <c r="AC74" s="197">
        <v>640</v>
      </c>
      <c r="AD74" s="197"/>
    </row>
    <row r="75" spans="1:30" x14ac:dyDescent="0.25">
      <c r="B75" s="184" t="s">
        <v>394</v>
      </c>
      <c r="C75" s="184"/>
      <c r="D75" s="184"/>
      <c r="F75" s="184" t="s">
        <v>311</v>
      </c>
      <c r="G75" s="184"/>
      <c r="H75" s="184"/>
      <c r="I75" s="184"/>
      <c r="J75" s="184" t="s">
        <v>395</v>
      </c>
      <c r="K75" s="184"/>
      <c r="L75" s="184"/>
      <c r="N75" s="184" t="s">
        <v>396</v>
      </c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C75" s="198">
        <v>17712</v>
      </c>
      <c r="AD75" s="198"/>
    </row>
    <row r="76" spans="1:30" x14ac:dyDescent="0.25">
      <c r="C76" s="157" t="s">
        <v>2</v>
      </c>
      <c r="G76" s="157" t="s">
        <v>2</v>
      </c>
      <c r="K76" s="157" t="s">
        <v>2</v>
      </c>
      <c r="O76" s="196" t="s">
        <v>397</v>
      </c>
      <c r="P76" s="196"/>
      <c r="Q76" s="196"/>
      <c r="R76" s="196"/>
      <c r="S76" s="196"/>
      <c r="T76" s="196"/>
      <c r="U76" s="196"/>
      <c r="V76" s="196"/>
      <c r="W76" s="196"/>
      <c r="X76" s="196"/>
      <c r="Y76" s="196"/>
      <c r="Z76" s="196"/>
      <c r="AA76" s="196"/>
      <c r="AB76" s="196"/>
    </row>
    <row r="77" spans="1:30" x14ac:dyDescent="0.25">
      <c r="B77" s="184" t="s">
        <v>398</v>
      </c>
      <c r="C77" s="184"/>
      <c r="D77" s="184"/>
      <c r="F77" s="184" t="s">
        <v>311</v>
      </c>
      <c r="G77" s="184"/>
      <c r="H77" s="184"/>
      <c r="I77" s="184"/>
      <c r="J77" s="184" t="s">
        <v>399</v>
      </c>
      <c r="K77" s="184"/>
      <c r="L77" s="184"/>
      <c r="N77" s="184" t="s">
        <v>400</v>
      </c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C77" s="198">
        <v>2000</v>
      </c>
      <c r="AD77" s="198"/>
    </row>
    <row r="78" spans="1:30" x14ac:dyDescent="0.25">
      <c r="C78" s="157" t="s">
        <v>2</v>
      </c>
      <c r="G78" s="157" t="s">
        <v>2</v>
      </c>
      <c r="K78" s="157" t="s">
        <v>2</v>
      </c>
      <c r="O78" s="196" t="s">
        <v>320</v>
      </c>
      <c r="P78" s="196"/>
      <c r="Q78" s="196"/>
      <c r="R78" s="196"/>
      <c r="S78" s="196"/>
      <c r="T78" s="196"/>
      <c r="U78" s="196"/>
      <c r="V78" s="196"/>
      <c r="W78" s="196"/>
      <c r="X78" s="196"/>
      <c r="Y78" s="196"/>
      <c r="Z78" s="196"/>
      <c r="AA78" s="196"/>
      <c r="AB78" s="196"/>
    </row>
    <row r="79" spans="1:30" x14ac:dyDescent="0.25">
      <c r="B79" s="184" t="s">
        <v>401</v>
      </c>
      <c r="C79" s="184"/>
      <c r="D79" s="184"/>
      <c r="F79" s="184" t="s">
        <v>311</v>
      </c>
      <c r="G79" s="184"/>
      <c r="H79" s="184"/>
      <c r="I79" s="184"/>
      <c r="J79" s="184" t="s">
        <v>402</v>
      </c>
      <c r="K79" s="184"/>
      <c r="L79" s="184"/>
      <c r="N79" s="184" t="s">
        <v>403</v>
      </c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C79" s="198">
        <v>4000</v>
      </c>
      <c r="AD79" s="198"/>
    </row>
    <row r="80" spans="1:30" x14ac:dyDescent="0.25">
      <c r="C80" s="157" t="s">
        <v>2</v>
      </c>
      <c r="G80" s="157" t="s">
        <v>2</v>
      </c>
      <c r="K80" s="157" t="s">
        <v>2</v>
      </c>
      <c r="O80" s="196" t="s">
        <v>404</v>
      </c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</row>
    <row r="81" spans="2:30" x14ac:dyDescent="0.25">
      <c r="B81" s="184" t="s">
        <v>405</v>
      </c>
      <c r="C81" s="184"/>
      <c r="D81" s="184"/>
      <c r="F81" s="184" t="s">
        <v>311</v>
      </c>
      <c r="G81" s="184"/>
      <c r="H81" s="184"/>
      <c r="I81" s="184"/>
      <c r="J81" s="184" t="s">
        <v>406</v>
      </c>
      <c r="K81" s="184"/>
      <c r="L81" s="184"/>
      <c r="N81" s="184" t="s">
        <v>407</v>
      </c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C81" s="198">
        <v>13896.04</v>
      </c>
      <c r="AD81" s="198"/>
    </row>
    <row r="82" spans="2:30" x14ac:dyDescent="0.25">
      <c r="C82" s="157" t="s">
        <v>2</v>
      </c>
      <c r="G82" s="157" t="s">
        <v>2</v>
      </c>
      <c r="K82" s="157" t="s">
        <v>2</v>
      </c>
      <c r="O82" s="196" t="s">
        <v>408</v>
      </c>
      <c r="P82" s="196"/>
      <c r="Q82" s="196"/>
      <c r="R82" s="196"/>
      <c r="S82" s="196"/>
      <c r="T82" s="196"/>
      <c r="U82" s="196"/>
      <c r="V82" s="196"/>
      <c r="W82" s="196"/>
      <c r="X82" s="196"/>
      <c r="Y82" s="196"/>
      <c r="Z82" s="196"/>
      <c r="AA82" s="196"/>
      <c r="AB82" s="196"/>
    </row>
    <row r="83" spans="2:30" x14ac:dyDescent="0.25">
      <c r="B83" s="184" t="s">
        <v>409</v>
      </c>
      <c r="C83" s="184"/>
      <c r="D83" s="184"/>
      <c r="F83" s="184" t="s">
        <v>311</v>
      </c>
      <c r="G83" s="184"/>
      <c r="H83" s="184"/>
      <c r="I83" s="184"/>
      <c r="J83" s="184" t="s">
        <v>410</v>
      </c>
      <c r="K83" s="184"/>
      <c r="L83" s="184"/>
      <c r="N83" s="184" t="s">
        <v>411</v>
      </c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C83" s="198">
        <v>1750</v>
      </c>
      <c r="AD83" s="198"/>
    </row>
    <row r="84" spans="2:30" x14ac:dyDescent="0.25">
      <c r="C84" s="157" t="s">
        <v>2</v>
      </c>
      <c r="G84" s="157" t="s">
        <v>2</v>
      </c>
      <c r="K84" s="157" t="s">
        <v>2</v>
      </c>
      <c r="O84" s="196" t="s">
        <v>412</v>
      </c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</row>
    <row r="85" spans="2:30" x14ac:dyDescent="0.25">
      <c r="B85" s="184" t="s">
        <v>413</v>
      </c>
      <c r="C85" s="184"/>
      <c r="D85" s="184"/>
      <c r="F85" s="184" t="s">
        <v>311</v>
      </c>
      <c r="G85" s="184"/>
      <c r="H85" s="184"/>
      <c r="I85" s="184"/>
      <c r="J85" s="184" t="s">
        <v>414</v>
      </c>
      <c r="K85" s="184"/>
      <c r="L85" s="184"/>
      <c r="N85" s="184" t="s">
        <v>415</v>
      </c>
      <c r="O85" s="184"/>
      <c r="P85" s="184"/>
      <c r="Q85" s="184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C85" s="198">
        <v>10871.46</v>
      </c>
      <c r="AD85" s="198"/>
    </row>
    <row r="86" spans="2:30" x14ac:dyDescent="0.25">
      <c r="C86" s="157" t="s">
        <v>2</v>
      </c>
      <c r="G86" s="157" t="s">
        <v>2</v>
      </c>
      <c r="K86" s="157" t="s">
        <v>2</v>
      </c>
      <c r="O86" s="196" t="s">
        <v>416</v>
      </c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7">
        <v>4116.8</v>
      </c>
      <c r="AD86" s="197"/>
    </row>
    <row r="87" spans="2:30" x14ac:dyDescent="0.25">
      <c r="C87" s="157" t="s">
        <v>2</v>
      </c>
      <c r="G87" s="157" t="s">
        <v>2</v>
      </c>
      <c r="K87" s="157" t="s">
        <v>2</v>
      </c>
      <c r="O87" s="196" t="s">
        <v>417</v>
      </c>
      <c r="P87" s="196"/>
      <c r="Q87" s="196"/>
      <c r="R87" s="196"/>
      <c r="S87" s="196"/>
      <c r="T87" s="196"/>
      <c r="U87" s="196"/>
      <c r="V87" s="196"/>
      <c r="W87" s="196"/>
      <c r="X87" s="196"/>
      <c r="Y87" s="196"/>
      <c r="Z87" s="196"/>
      <c r="AA87" s="196"/>
      <c r="AB87" s="196"/>
      <c r="AC87" s="197">
        <v>6754.66</v>
      </c>
      <c r="AD87" s="197"/>
    </row>
    <row r="88" spans="2:30" x14ac:dyDescent="0.25">
      <c r="B88" s="184" t="s">
        <v>418</v>
      </c>
      <c r="C88" s="184"/>
      <c r="D88" s="184"/>
      <c r="F88" s="184" t="s">
        <v>311</v>
      </c>
      <c r="G88" s="184"/>
      <c r="H88" s="184"/>
      <c r="I88" s="184"/>
      <c r="J88" s="184" t="s">
        <v>419</v>
      </c>
      <c r="K88" s="184"/>
      <c r="L88" s="184"/>
      <c r="N88" s="184" t="s">
        <v>420</v>
      </c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C88" s="198">
        <v>658.82</v>
      </c>
      <c r="AD88" s="198"/>
    </row>
    <row r="89" spans="2:30" x14ac:dyDescent="0.25">
      <c r="C89" s="157" t="s">
        <v>2</v>
      </c>
      <c r="G89" s="157" t="s">
        <v>2</v>
      </c>
      <c r="K89" s="157" t="s">
        <v>2</v>
      </c>
      <c r="O89" s="196" t="s">
        <v>421</v>
      </c>
      <c r="P89" s="196"/>
      <c r="Q89" s="196"/>
      <c r="R89" s="196"/>
      <c r="S89" s="196"/>
      <c r="T89" s="196"/>
      <c r="U89" s="196"/>
      <c r="V89" s="196"/>
      <c r="W89" s="196"/>
      <c r="X89" s="196"/>
      <c r="Y89" s="196"/>
      <c r="Z89" s="196"/>
      <c r="AA89" s="196"/>
      <c r="AB89" s="196"/>
    </row>
    <row r="90" spans="2:30" x14ac:dyDescent="0.25">
      <c r="B90" s="184" t="s">
        <v>422</v>
      </c>
      <c r="C90" s="184"/>
      <c r="D90" s="184"/>
      <c r="F90" s="184" t="s">
        <v>311</v>
      </c>
      <c r="G90" s="184"/>
      <c r="H90" s="184"/>
      <c r="I90" s="184"/>
      <c r="J90" s="184" t="s">
        <v>423</v>
      </c>
      <c r="K90" s="184"/>
      <c r="L90" s="184"/>
      <c r="N90" s="184" t="s">
        <v>424</v>
      </c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C90" s="198">
        <v>960</v>
      </c>
      <c r="AD90" s="198"/>
    </row>
    <row r="91" spans="2:30" x14ac:dyDescent="0.25">
      <c r="C91" s="157" t="s">
        <v>2</v>
      </c>
      <c r="G91" s="157" t="s">
        <v>2</v>
      </c>
      <c r="K91" s="157" t="s">
        <v>2</v>
      </c>
      <c r="O91" s="196" t="s">
        <v>425</v>
      </c>
      <c r="P91" s="196"/>
      <c r="Q91" s="196"/>
      <c r="R91" s="196"/>
      <c r="S91" s="196"/>
      <c r="T91" s="196"/>
      <c r="U91" s="196"/>
      <c r="V91" s="196"/>
      <c r="W91" s="196"/>
      <c r="X91" s="196"/>
      <c r="Y91" s="196"/>
      <c r="Z91" s="196"/>
      <c r="AA91" s="196"/>
      <c r="AB91" s="196"/>
    </row>
    <row r="92" spans="2:30" x14ac:dyDescent="0.25">
      <c r="B92" s="184" t="s">
        <v>426</v>
      </c>
      <c r="C92" s="184"/>
      <c r="D92" s="184"/>
      <c r="F92" s="184" t="s">
        <v>427</v>
      </c>
      <c r="G92" s="184"/>
      <c r="H92" s="184"/>
      <c r="I92" s="184"/>
      <c r="J92" s="184" t="s">
        <v>428</v>
      </c>
      <c r="K92" s="184"/>
      <c r="L92" s="184"/>
      <c r="N92" s="184" t="s">
        <v>429</v>
      </c>
      <c r="O92" s="184"/>
      <c r="P92" s="184"/>
      <c r="Q92" s="184"/>
      <c r="R92" s="184"/>
      <c r="S92" s="184"/>
      <c r="T92" s="184"/>
      <c r="U92" s="184"/>
      <c r="V92" s="184"/>
      <c r="W92" s="184"/>
      <c r="X92" s="184"/>
      <c r="Y92" s="184"/>
      <c r="Z92" s="184"/>
      <c r="AA92" s="184"/>
      <c r="AC92" s="198">
        <v>600.17999999999995</v>
      </c>
      <c r="AD92" s="198"/>
    </row>
    <row r="93" spans="2:30" x14ac:dyDescent="0.25">
      <c r="C93" s="157" t="s">
        <v>2</v>
      </c>
      <c r="G93" s="157" t="s">
        <v>2</v>
      </c>
      <c r="K93" s="157" t="s">
        <v>2</v>
      </c>
      <c r="O93" s="196" t="s">
        <v>430</v>
      </c>
      <c r="P93" s="196"/>
      <c r="Q93" s="196"/>
      <c r="R93" s="196"/>
      <c r="S93" s="196"/>
      <c r="T93" s="196"/>
      <c r="U93" s="196"/>
      <c r="V93" s="196"/>
      <c r="W93" s="196"/>
      <c r="X93" s="196"/>
      <c r="Y93" s="196"/>
      <c r="Z93" s="196"/>
      <c r="AA93" s="196"/>
      <c r="AB93" s="196"/>
      <c r="AC93" s="197">
        <v>128.61000000000001</v>
      </c>
      <c r="AD93" s="197"/>
    </row>
    <row r="94" spans="2:30" x14ac:dyDescent="0.25">
      <c r="C94" s="157" t="s">
        <v>2</v>
      </c>
      <c r="G94" s="157" t="s">
        <v>2</v>
      </c>
      <c r="K94" s="157" t="s">
        <v>2</v>
      </c>
      <c r="O94" s="196" t="s">
        <v>430</v>
      </c>
      <c r="P94" s="196"/>
      <c r="Q94" s="196"/>
      <c r="R94" s="196"/>
      <c r="S94" s="196"/>
      <c r="T94" s="196"/>
      <c r="U94" s="196"/>
      <c r="V94" s="196"/>
      <c r="W94" s="196"/>
      <c r="X94" s="196"/>
      <c r="Y94" s="196"/>
      <c r="Z94" s="196"/>
      <c r="AA94" s="196"/>
      <c r="AB94" s="196"/>
      <c r="AC94" s="197">
        <v>171.48</v>
      </c>
      <c r="AD94" s="197"/>
    </row>
    <row r="95" spans="2:30" x14ac:dyDescent="0.25">
      <c r="C95" s="157" t="s">
        <v>2</v>
      </c>
      <c r="G95" s="157" t="s">
        <v>2</v>
      </c>
      <c r="K95" s="157" t="s">
        <v>2</v>
      </c>
      <c r="O95" s="196" t="s">
        <v>431</v>
      </c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7">
        <v>300.08999999999997</v>
      </c>
      <c r="AD95" s="197"/>
    </row>
    <row r="96" spans="2:30" x14ac:dyDescent="0.25">
      <c r="B96" s="184" t="s">
        <v>432</v>
      </c>
      <c r="C96" s="184"/>
      <c r="D96" s="184"/>
      <c r="F96" s="184" t="s">
        <v>427</v>
      </c>
      <c r="G96" s="184"/>
      <c r="H96" s="184"/>
      <c r="I96" s="184"/>
      <c r="J96" s="184" t="s">
        <v>306</v>
      </c>
      <c r="K96" s="184"/>
      <c r="L96" s="184"/>
      <c r="N96" s="184" t="s">
        <v>307</v>
      </c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C96" s="198">
        <v>310.18</v>
      </c>
      <c r="AD96" s="198"/>
    </row>
    <row r="97" spans="2:30" x14ac:dyDescent="0.25">
      <c r="C97" s="157" t="s">
        <v>2</v>
      </c>
      <c r="G97" s="157" t="s">
        <v>2</v>
      </c>
      <c r="K97" s="157" t="s">
        <v>2</v>
      </c>
      <c r="O97" s="196" t="s">
        <v>308</v>
      </c>
      <c r="P97" s="196"/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  <c r="AC97" s="197">
        <v>128.18</v>
      </c>
      <c r="AD97" s="197"/>
    </row>
    <row r="98" spans="2:30" x14ac:dyDescent="0.25">
      <c r="C98" s="157" t="s">
        <v>2</v>
      </c>
      <c r="G98" s="157" t="s">
        <v>2</v>
      </c>
      <c r="K98" s="157" t="s">
        <v>2</v>
      </c>
      <c r="O98" s="196" t="s">
        <v>309</v>
      </c>
      <c r="P98" s="196"/>
      <c r="Q98" s="196"/>
      <c r="R98" s="196"/>
      <c r="S98" s="196"/>
      <c r="T98" s="196"/>
      <c r="U98" s="196"/>
      <c r="V98" s="196"/>
      <c r="W98" s="196"/>
      <c r="X98" s="196"/>
      <c r="Y98" s="196"/>
      <c r="Z98" s="196"/>
      <c r="AA98" s="196"/>
      <c r="AB98" s="196"/>
      <c r="AC98" s="197">
        <v>182</v>
      </c>
      <c r="AD98" s="197"/>
    </row>
    <row r="99" spans="2:30" x14ac:dyDescent="0.25">
      <c r="B99" s="184" t="s">
        <v>433</v>
      </c>
      <c r="C99" s="184"/>
      <c r="D99" s="184"/>
      <c r="F99" s="184" t="s">
        <v>427</v>
      </c>
      <c r="G99" s="184"/>
      <c r="H99" s="184"/>
      <c r="I99" s="184"/>
      <c r="J99" s="184" t="s">
        <v>434</v>
      </c>
      <c r="K99" s="184"/>
      <c r="L99" s="184"/>
      <c r="N99" s="184" t="s">
        <v>435</v>
      </c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C99" s="198">
        <v>273.18</v>
      </c>
      <c r="AD99" s="198"/>
    </row>
    <row r="100" spans="2:30" x14ac:dyDescent="0.25">
      <c r="C100" s="157" t="s">
        <v>2</v>
      </c>
      <c r="G100" s="157" t="s">
        <v>2</v>
      </c>
      <c r="K100" s="157" t="s">
        <v>2</v>
      </c>
      <c r="O100" s="196" t="s">
        <v>436</v>
      </c>
      <c r="P100" s="196"/>
      <c r="Q100" s="196"/>
      <c r="R100" s="196"/>
      <c r="S100" s="196"/>
      <c r="T100" s="196"/>
      <c r="U100" s="196"/>
      <c r="V100" s="196"/>
      <c r="W100" s="196"/>
      <c r="X100" s="196"/>
      <c r="Y100" s="196"/>
      <c r="Z100" s="196"/>
      <c r="AA100" s="196"/>
      <c r="AB100" s="196"/>
      <c r="AC100" s="197">
        <v>144.1</v>
      </c>
      <c r="AD100" s="197"/>
    </row>
    <row r="101" spans="2:30" x14ac:dyDescent="0.25">
      <c r="C101" s="157" t="s">
        <v>2</v>
      </c>
      <c r="G101" s="157" t="s">
        <v>2</v>
      </c>
      <c r="K101" s="157" t="s">
        <v>2</v>
      </c>
      <c r="O101" s="196" t="s">
        <v>437</v>
      </c>
      <c r="P101" s="196"/>
      <c r="Q101" s="196"/>
      <c r="R101" s="196"/>
      <c r="S101" s="196"/>
      <c r="T101" s="196"/>
      <c r="U101" s="196"/>
      <c r="V101" s="196"/>
      <c r="W101" s="196"/>
      <c r="X101" s="196"/>
      <c r="Y101" s="196"/>
      <c r="Z101" s="196"/>
      <c r="AA101" s="196"/>
      <c r="AB101" s="196"/>
      <c r="AC101" s="197">
        <v>129.08000000000001</v>
      </c>
      <c r="AD101" s="197"/>
    </row>
    <row r="102" spans="2:30" x14ac:dyDescent="0.25">
      <c r="B102" s="184" t="s">
        <v>438</v>
      </c>
      <c r="C102" s="184"/>
      <c r="D102" s="184"/>
      <c r="F102" s="184" t="s">
        <v>427</v>
      </c>
      <c r="G102" s="184"/>
      <c r="H102" s="184"/>
      <c r="I102" s="184"/>
      <c r="J102" s="184" t="s">
        <v>439</v>
      </c>
      <c r="K102" s="184"/>
      <c r="L102" s="184"/>
      <c r="N102" s="184" t="s">
        <v>440</v>
      </c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C102" s="198">
        <v>5478.65</v>
      </c>
      <c r="AD102" s="198"/>
    </row>
    <row r="103" spans="2:30" x14ac:dyDescent="0.25">
      <c r="C103" s="157" t="s">
        <v>2</v>
      </c>
      <c r="G103" s="157" t="s">
        <v>2</v>
      </c>
      <c r="K103" s="157" t="s">
        <v>2</v>
      </c>
      <c r="O103" s="196" t="s">
        <v>441</v>
      </c>
      <c r="P103" s="196"/>
      <c r="Q103" s="196"/>
      <c r="R103" s="196"/>
      <c r="S103" s="196"/>
      <c r="T103" s="196"/>
      <c r="U103" s="196"/>
      <c r="V103" s="196"/>
      <c r="W103" s="196"/>
      <c r="X103" s="196"/>
      <c r="Y103" s="196"/>
      <c r="Z103" s="196"/>
      <c r="AA103" s="196"/>
      <c r="AB103" s="196"/>
      <c r="AC103" s="197">
        <v>172.97</v>
      </c>
      <c r="AD103" s="197"/>
    </row>
    <row r="104" spans="2:30" x14ac:dyDescent="0.25">
      <c r="C104" s="157" t="s">
        <v>2</v>
      </c>
      <c r="G104" s="157" t="s">
        <v>2</v>
      </c>
      <c r="K104" s="157" t="s">
        <v>2</v>
      </c>
      <c r="O104" s="196" t="s">
        <v>442</v>
      </c>
      <c r="P104" s="196"/>
      <c r="Q104" s="196"/>
      <c r="R104" s="196"/>
      <c r="S104" s="196"/>
      <c r="T104" s="196"/>
      <c r="U104" s="196"/>
      <c r="V104" s="196"/>
      <c r="W104" s="196"/>
      <c r="X104" s="196"/>
      <c r="Y104" s="196"/>
      <c r="Z104" s="196"/>
      <c r="AA104" s="196"/>
      <c r="AB104" s="196"/>
      <c r="AC104" s="197">
        <v>5305.68</v>
      </c>
      <c r="AD104" s="197"/>
    </row>
    <row r="105" spans="2:30" x14ac:dyDescent="0.25">
      <c r="B105" s="184" t="s">
        <v>443</v>
      </c>
      <c r="C105" s="184"/>
      <c r="D105" s="184"/>
      <c r="F105" s="184" t="s">
        <v>427</v>
      </c>
      <c r="G105" s="184"/>
      <c r="H105" s="184"/>
      <c r="I105" s="184"/>
      <c r="J105" s="184" t="s">
        <v>343</v>
      </c>
      <c r="K105" s="184"/>
      <c r="L105" s="184"/>
      <c r="N105" s="184" t="s">
        <v>344</v>
      </c>
      <c r="O105" s="184"/>
      <c r="P105" s="184"/>
      <c r="Q105" s="184"/>
      <c r="R105" s="184"/>
      <c r="S105" s="184"/>
      <c r="T105" s="184"/>
      <c r="U105" s="184"/>
      <c r="V105" s="184"/>
      <c r="W105" s="184"/>
      <c r="X105" s="184"/>
      <c r="Y105" s="184"/>
      <c r="Z105" s="184"/>
      <c r="AA105" s="184"/>
      <c r="AC105" s="198">
        <v>643.52</v>
      </c>
      <c r="AD105" s="198"/>
    </row>
    <row r="106" spans="2:30" x14ac:dyDescent="0.25">
      <c r="C106" s="157" t="s">
        <v>2</v>
      </c>
      <c r="G106" s="157" t="s">
        <v>2</v>
      </c>
      <c r="K106" s="157" t="s">
        <v>2</v>
      </c>
      <c r="O106" s="196" t="s">
        <v>444</v>
      </c>
      <c r="P106" s="196"/>
      <c r="Q106" s="196"/>
      <c r="R106" s="196"/>
      <c r="S106" s="196"/>
      <c r="T106" s="196"/>
      <c r="U106" s="196"/>
      <c r="V106" s="196"/>
      <c r="W106" s="196"/>
      <c r="X106" s="196"/>
      <c r="Y106" s="196"/>
      <c r="Z106" s="196"/>
      <c r="AA106" s="196"/>
      <c r="AB106" s="196"/>
    </row>
    <row r="107" spans="2:30" x14ac:dyDescent="0.25">
      <c r="B107" s="184" t="s">
        <v>445</v>
      </c>
      <c r="C107" s="184"/>
      <c r="D107" s="184"/>
      <c r="F107" s="184" t="s">
        <v>427</v>
      </c>
      <c r="G107" s="184"/>
      <c r="H107" s="184"/>
      <c r="I107" s="184"/>
      <c r="J107" s="184" t="s">
        <v>446</v>
      </c>
      <c r="K107" s="184"/>
      <c r="L107" s="184"/>
      <c r="N107" s="184" t="s">
        <v>447</v>
      </c>
      <c r="O107" s="184"/>
      <c r="P107" s="184"/>
      <c r="Q107" s="184"/>
      <c r="R107" s="184"/>
      <c r="S107" s="184"/>
      <c r="T107" s="184"/>
      <c r="U107" s="184"/>
      <c r="V107" s="184"/>
      <c r="W107" s="184"/>
      <c r="X107" s="184"/>
      <c r="Y107" s="184"/>
      <c r="Z107" s="184"/>
      <c r="AA107" s="184"/>
      <c r="AC107" s="198">
        <v>39.549999999999997</v>
      </c>
      <c r="AD107" s="198"/>
    </row>
    <row r="108" spans="2:30" x14ac:dyDescent="0.25">
      <c r="C108" s="157" t="s">
        <v>2</v>
      </c>
      <c r="G108" s="157" t="s">
        <v>2</v>
      </c>
      <c r="K108" s="157" t="s">
        <v>2</v>
      </c>
      <c r="O108" s="196" t="s">
        <v>448</v>
      </c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</row>
    <row r="109" spans="2:30" x14ac:dyDescent="0.25">
      <c r="B109" s="184" t="s">
        <v>449</v>
      </c>
      <c r="C109" s="184"/>
      <c r="D109" s="184"/>
      <c r="F109" s="184" t="s">
        <v>427</v>
      </c>
      <c r="G109" s="184"/>
      <c r="H109" s="184"/>
      <c r="I109" s="184"/>
      <c r="J109" s="184" t="s">
        <v>450</v>
      </c>
      <c r="K109" s="184"/>
      <c r="L109" s="184"/>
      <c r="N109" s="184" t="s">
        <v>451</v>
      </c>
      <c r="O109" s="184"/>
      <c r="P109" s="184"/>
      <c r="Q109" s="184"/>
      <c r="R109" s="184"/>
      <c r="S109" s="184"/>
      <c r="T109" s="184"/>
      <c r="U109" s="184"/>
      <c r="V109" s="184"/>
      <c r="W109" s="184"/>
      <c r="X109" s="184"/>
      <c r="Y109" s="184"/>
      <c r="Z109" s="184"/>
      <c r="AA109" s="184"/>
      <c r="AC109" s="198">
        <v>156</v>
      </c>
      <c r="AD109" s="198"/>
    </row>
    <row r="110" spans="2:30" x14ac:dyDescent="0.25">
      <c r="C110" s="157" t="s">
        <v>2</v>
      </c>
      <c r="G110" s="157" t="s">
        <v>2</v>
      </c>
      <c r="K110" s="157" t="s">
        <v>2</v>
      </c>
      <c r="O110" s="196" t="s">
        <v>452</v>
      </c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</row>
    <row r="111" spans="2:30" x14ac:dyDescent="0.25">
      <c r="B111" s="184" t="s">
        <v>453</v>
      </c>
      <c r="C111" s="184"/>
      <c r="D111" s="184"/>
      <c r="F111" s="184" t="s">
        <v>427</v>
      </c>
      <c r="G111" s="184"/>
      <c r="H111" s="184"/>
      <c r="I111" s="184"/>
      <c r="J111" s="184" t="s">
        <v>454</v>
      </c>
      <c r="K111" s="184"/>
      <c r="L111" s="184"/>
      <c r="N111" s="184" t="s">
        <v>455</v>
      </c>
      <c r="O111" s="184"/>
      <c r="P111" s="184"/>
      <c r="Q111" s="184"/>
      <c r="R111" s="184"/>
      <c r="S111" s="184"/>
      <c r="T111" s="184"/>
      <c r="U111" s="184"/>
      <c r="V111" s="184"/>
      <c r="W111" s="184"/>
      <c r="X111" s="184"/>
      <c r="Y111" s="184"/>
      <c r="Z111" s="184"/>
      <c r="AA111" s="184"/>
      <c r="AC111" s="198">
        <v>1290.08</v>
      </c>
      <c r="AD111" s="198"/>
    </row>
    <row r="112" spans="2:30" x14ac:dyDescent="0.25">
      <c r="C112" s="157" t="s">
        <v>2</v>
      </c>
      <c r="G112" s="157" t="s">
        <v>2</v>
      </c>
      <c r="K112" s="157" t="s">
        <v>2</v>
      </c>
      <c r="O112" s="196" t="s">
        <v>456</v>
      </c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  <c r="AB112" s="196"/>
      <c r="AC112" s="197">
        <v>375.44</v>
      </c>
      <c r="AD112" s="197"/>
    </row>
    <row r="113" spans="1:30" x14ac:dyDescent="0.25">
      <c r="C113" s="157" t="s">
        <v>2</v>
      </c>
      <c r="G113" s="157" t="s">
        <v>2</v>
      </c>
      <c r="K113" s="157" t="s">
        <v>2</v>
      </c>
      <c r="O113" s="196" t="s">
        <v>456</v>
      </c>
      <c r="P113" s="196"/>
      <c r="Q113" s="196"/>
      <c r="R113" s="196"/>
      <c r="S113" s="196"/>
      <c r="T113" s="196"/>
      <c r="U113" s="196"/>
      <c r="V113" s="196"/>
      <c r="W113" s="196"/>
      <c r="X113" s="196"/>
      <c r="Y113" s="196"/>
      <c r="Z113" s="196"/>
      <c r="AA113" s="196"/>
      <c r="AB113" s="196"/>
      <c r="AC113" s="197">
        <v>296.06</v>
      </c>
      <c r="AD113" s="197"/>
    </row>
    <row r="114" spans="1:30" x14ac:dyDescent="0.25">
      <c r="C114" s="157" t="s">
        <v>2</v>
      </c>
      <c r="G114" s="157" t="s">
        <v>2</v>
      </c>
      <c r="K114" s="157" t="s">
        <v>2</v>
      </c>
      <c r="O114" s="196" t="s">
        <v>456</v>
      </c>
      <c r="P114" s="196"/>
      <c r="Q114" s="196"/>
      <c r="R114" s="196"/>
      <c r="S114" s="196"/>
      <c r="T114" s="196"/>
      <c r="U114" s="196"/>
      <c r="V114" s="196"/>
      <c r="W114" s="196"/>
      <c r="X114" s="196"/>
      <c r="Y114" s="196"/>
      <c r="Z114" s="196"/>
      <c r="AA114" s="196"/>
      <c r="AB114" s="196"/>
      <c r="AC114" s="197">
        <v>269.60000000000002</v>
      </c>
      <c r="AD114" s="197"/>
    </row>
    <row r="115" spans="1:30" x14ac:dyDescent="0.25">
      <c r="C115" s="157" t="s">
        <v>2</v>
      </c>
      <c r="G115" s="157" t="s">
        <v>2</v>
      </c>
      <c r="K115" s="157" t="s">
        <v>2</v>
      </c>
      <c r="O115" s="196" t="s">
        <v>456</v>
      </c>
      <c r="P115" s="196"/>
      <c r="Q115" s="196"/>
      <c r="R115" s="196"/>
      <c r="S115" s="196"/>
      <c r="T115" s="196"/>
      <c r="U115" s="196"/>
      <c r="V115" s="196"/>
      <c r="W115" s="196"/>
      <c r="X115" s="196"/>
      <c r="Y115" s="196"/>
      <c r="Z115" s="196"/>
      <c r="AA115" s="196"/>
      <c r="AB115" s="196"/>
      <c r="AC115" s="197">
        <v>348.98</v>
      </c>
      <c r="AD115" s="197"/>
    </row>
    <row r="116" spans="1:30" x14ac:dyDescent="0.25">
      <c r="B116" s="184" t="s">
        <v>457</v>
      </c>
      <c r="C116" s="184"/>
      <c r="D116" s="184"/>
      <c r="F116" s="184" t="s">
        <v>427</v>
      </c>
      <c r="G116" s="184"/>
      <c r="H116" s="184"/>
      <c r="I116" s="184"/>
      <c r="J116" s="184" t="s">
        <v>458</v>
      </c>
      <c r="K116" s="184"/>
      <c r="L116" s="184"/>
      <c r="N116" s="184" t="s">
        <v>459</v>
      </c>
      <c r="O116" s="184"/>
      <c r="P116" s="184"/>
      <c r="Q116" s="184"/>
      <c r="R116" s="184"/>
      <c r="S116" s="184"/>
      <c r="T116" s="184"/>
      <c r="U116" s="184"/>
      <c r="V116" s="184"/>
      <c r="W116" s="184"/>
      <c r="X116" s="184"/>
      <c r="Y116" s="184"/>
      <c r="Z116" s="184"/>
      <c r="AA116" s="184"/>
      <c r="AC116" s="198">
        <v>100</v>
      </c>
      <c r="AD116" s="198"/>
    </row>
    <row r="117" spans="1:30" x14ac:dyDescent="0.25">
      <c r="C117" s="157" t="s">
        <v>2</v>
      </c>
      <c r="G117" s="157" t="s">
        <v>2</v>
      </c>
      <c r="K117" s="157" t="s">
        <v>2</v>
      </c>
      <c r="O117" s="196" t="s">
        <v>460</v>
      </c>
      <c r="P117" s="196"/>
      <c r="Q117" s="196"/>
      <c r="R117" s="196"/>
      <c r="S117" s="196"/>
      <c r="T117" s="196"/>
      <c r="U117" s="196"/>
      <c r="V117" s="196"/>
      <c r="W117" s="196"/>
      <c r="X117" s="196"/>
      <c r="Y117" s="196"/>
      <c r="Z117" s="196"/>
      <c r="AA117" s="196"/>
      <c r="AB117" s="196"/>
    </row>
    <row r="118" spans="1:30" x14ac:dyDescent="0.25">
      <c r="B118" s="184" t="s">
        <v>461</v>
      </c>
      <c r="C118" s="184"/>
      <c r="D118" s="184"/>
      <c r="F118" s="184" t="s">
        <v>427</v>
      </c>
      <c r="G118" s="184"/>
      <c r="H118" s="184"/>
      <c r="I118" s="184"/>
      <c r="J118" s="184" t="s">
        <v>462</v>
      </c>
      <c r="K118" s="184"/>
      <c r="L118" s="184"/>
      <c r="N118" s="184" t="s">
        <v>463</v>
      </c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C118" s="198">
        <v>8697</v>
      </c>
      <c r="AD118" s="198"/>
    </row>
    <row r="119" spans="1:30" x14ac:dyDescent="0.25">
      <c r="C119" s="157" t="s">
        <v>2</v>
      </c>
      <c r="G119" s="157" t="s">
        <v>2</v>
      </c>
      <c r="K119" s="157" t="s">
        <v>2</v>
      </c>
      <c r="O119" s="196" t="s">
        <v>464</v>
      </c>
      <c r="P119" s="196"/>
      <c r="Q119" s="196"/>
      <c r="R119" s="196"/>
      <c r="S119" s="196"/>
      <c r="T119" s="196"/>
      <c r="U119" s="196"/>
      <c r="V119" s="196"/>
      <c r="W119" s="196"/>
      <c r="X119" s="196"/>
      <c r="Y119" s="196"/>
      <c r="Z119" s="196"/>
      <c r="AA119" s="196"/>
      <c r="AB119" s="196"/>
    </row>
    <row r="120" spans="1:30" ht="21.75" customHeight="1" x14ac:dyDescent="0.25"/>
    <row r="121" spans="1:30" ht="12" customHeight="1" x14ac:dyDescent="0.25"/>
    <row r="122" spans="1:30" ht="13.5" customHeight="1" x14ac:dyDescent="0.25">
      <c r="A122" s="182" t="s">
        <v>380</v>
      </c>
      <c r="B122" s="182"/>
      <c r="C122" s="182"/>
      <c r="D122" s="182"/>
      <c r="E122" s="182"/>
      <c r="F122" s="182"/>
      <c r="G122" s="182"/>
      <c r="H122" s="182"/>
      <c r="I122" s="182"/>
      <c r="J122" s="182"/>
      <c r="K122" s="182"/>
      <c r="L122" s="182"/>
      <c r="M122" s="182"/>
      <c r="R122" s="183" t="s">
        <v>465</v>
      </c>
      <c r="S122" s="183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83"/>
      <c r="AD122" s="183"/>
    </row>
    <row r="123" spans="1:30" ht="25.5" customHeight="1" x14ac:dyDescent="0.25">
      <c r="C123" s="188" t="s">
        <v>290</v>
      </c>
      <c r="D123" s="188"/>
      <c r="E123" s="188"/>
      <c r="F123" s="188"/>
      <c r="G123" s="188"/>
      <c r="H123" s="188"/>
      <c r="I123" s="188"/>
      <c r="J123" s="188"/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188"/>
      <c r="Y123" s="188"/>
      <c r="Z123" s="188"/>
      <c r="AA123" s="188"/>
      <c r="AB123" s="188"/>
      <c r="AC123" s="188"/>
    </row>
    <row r="124" spans="1:30" ht="7.5" customHeight="1" x14ac:dyDescent="0.25"/>
    <row r="125" spans="1:30" ht="18.75" customHeight="1" x14ac:dyDescent="0.25">
      <c r="I125" s="202" t="s">
        <v>291</v>
      </c>
      <c r="J125" s="202"/>
      <c r="K125" s="202"/>
      <c r="L125" s="202"/>
      <c r="M125" s="202"/>
      <c r="N125" s="202"/>
      <c r="O125" s="202"/>
      <c r="P125" s="202"/>
      <c r="S125" s="203" t="s">
        <v>292</v>
      </c>
      <c r="T125" s="203"/>
      <c r="U125" s="203"/>
      <c r="V125" s="203"/>
      <c r="W125" s="203"/>
      <c r="X125" s="203"/>
      <c r="Y125" s="203"/>
    </row>
    <row r="126" spans="1:30" ht="6.75" customHeight="1" x14ac:dyDescent="0.25"/>
    <row r="127" spans="1:30" ht="14.25" customHeight="1" x14ac:dyDescent="0.25">
      <c r="A127" s="199" t="s">
        <v>293</v>
      </c>
      <c r="B127" s="199"/>
      <c r="C127" s="199"/>
      <c r="D127" s="199"/>
      <c r="E127" s="199"/>
      <c r="F127" s="199"/>
      <c r="G127" s="199"/>
      <c r="H127" s="199"/>
      <c r="I127" s="199"/>
      <c r="J127" s="199"/>
      <c r="K127" s="199"/>
      <c r="L127" s="199"/>
      <c r="M127" s="199"/>
      <c r="N127" s="199"/>
      <c r="O127" s="199"/>
    </row>
    <row r="128" spans="1:30" x14ac:dyDescent="0.25">
      <c r="B128" s="200" t="s">
        <v>294</v>
      </c>
      <c r="C128" s="200"/>
      <c r="D128" s="200"/>
      <c r="F128" s="200" t="s">
        <v>295</v>
      </c>
      <c r="G128" s="200"/>
      <c r="H128" s="200"/>
      <c r="I128" s="200"/>
      <c r="J128" s="200" t="s">
        <v>296</v>
      </c>
      <c r="K128" s="200"/>
      <c r="L128" s="200"/>
      <c r="N128" s="200" t="s">
        <v>297</v>
      </c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C128" s="201" t="s">
        <v>298</v>
      </c>
      <c r="AD128" s="201"/>
    </row>
    <row r="129" spans="2:30" x14ac:dyDescent="0.25">
      <c r="B129" s="184" t="s">
        <v>466</v>
      </c>
      <c r="C129" s="184"/>
      <c r="D129" s="184"/>
      <c r="F129" s="184" t="s">
        <v>427</v>
      </c>
      <c r="G129" s="184"/>
      <c r="H129" s="184"/>
      <c r="I129" s="184"/>
      <c r="J129" s="184" t="s">
        <v>467</v>
      </c>
      <c r="K129" s="184"/>
      <c r="L129" s="184"/>
      <c r="N129" s="184" t="s">
        <v>468</v>
      </c>
      <c r="O129" s="184"/>
      <c r="P129" s="184"/>
      <c r="Q129" s="184"/>
      <c r="R129" s="184"/>
      <c r="S129" s="184"/>
      <c r="T129" s="184"/>
      <c r="U129" s="184"/>
      <c r="V129" s="184"/>
      <c r="W129" s="184"/>
      <c r="X129" s="184"/>
      <c r="Y129" s="184"/>
      <c r="Z129" s="184"/>
      <c r="AA129" s="184"/>
      <c r="AC129" s="198">
        <v>3892.68</v>
      </c>
      <c r="AD129" s="198"/>
    </row>
    <row r="130" spans="2:30" x14ac:dyDescent="0.25">
      <c r="C130" s="157" t="s">
        <v>2</v>
      </c>
      <c r="G130" s="157" t="s">
        <v>2</v>
      </c>
      <c r="K130" s="157" t="s">
        <v>2</v>
      </c>
      <c r="O130" s="196" t="s">
        <v>469</v>
      </c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6"/>
      <c r="AB130" s="196"/>
    </row>
    <row r="131" spans="2:30" x14ac:dyDescent="0.25">
      <c r="B131" s="184" t="s">
        <v>470</v>
      </c>
      <c r="C131" s="184"/>
      <c r="D131" s="184"/>
      <c r="F131" s="184" t="s">
        <v>427</v>
      </c>
      <c r="G131" s="184"/>
      <c r="H131" s="184"/>
      <c r="I131" s="184"/>
      <c r="J131" s="184" t="s">
        <v>471</v>
      </c>
      <c r="K131" s="184"/>
      <c r="L131" s="184"/>
      <c r="N131" s="184" t="s">
        <v>472</v>
      </c>
      <c r="O131" s="184"/>
      <c r="P131" s="184"/>
      <c r="Q131" s="184"/>
      <c r="R131" s="184"/>
      <c r="S131" s="184"/>
      <c r="T131" s="184"/>
      <c r="U131" s="184"/>
      <c r="V131" s="184"/>
      <c r="W131" s="184"/>
      <c r="X131" s="184"/>
      <c r="Y131" s="184"/>
      <c r="Z131" s="184"/>
      <c r="AA131" s="184"/>
      <c r="AC131" s="198">
        <v>31250</v>
      </c>
      <c r="AD131" s="198"/>
    </row>
    <row r="132" spans="2:30" x14ac:dyDescent="0.25">
      <c r="C132" s="157" t="s">
        <v>2</v>
      </c>
      <c r="G132" s="157" t="s">
        <v>2</v>
      </c>
      <c r="K132" s="157" t="s">
        <v>2</v>
      </c>
      <c r="O132" s="196" t="s">
        <v>473</v>
      </c>
      <c r="P132" s="196"/>
      <c r="Q132" s="196"/>
      <c r="R132" s="196"/>
      <c r="S132" s="196"/>
      <c r="T132" s="196"/>
      <c r="U132" s="196"/>
      <c r="V132" s="196"/>
      <c r="W132" s="196"/>
      <c r="X132" s="196"/>
      <c r="Y132" s="196"/>
      <c r="Z132" s="196"/>
      <c r="AA132" s="196"/>
      <c r="AB132" s="196"/>
      <c r="AC132" s="197">
        <v>15625</v>
      </c>
      <c r="AD132" s="197"/>
    </row>
    <row r="133" spans="2:30" x14ac:dyDescent="0.25">
      <c r="C133" s="157" t="s">
        <v>2</v>
      </c>
      <c r="G133" s="157" t="s">
        <v>2</v>
      </c>
      <c r="K133" s="157" t="s">
        <v>2</v>
      </c>
      <c r="O133" s="196" t="s">
        <v>473</v>
      </c>
      <c r="P133" s="196"/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  <c r="AA133" s="196"/>
      <c r="AB133" s="196"/>
      <c r="AC133" s="197">
        <v>15625</v>
      </c>
      <c r="AD133" s="197"/>
    </row>
    <row r="134" spans="2:30" x14ac:dyDescent="0.25">
      <c r="B134" s="184" t="s">
        <v>474</v>
      </c>
      <c r="C134" s="184"/>
      <c r="D134" s="184"/>
      <c r="F134" s="184" t="s">
        <v>427</v>
      </c>
      <c r="G134" s="184"/>
      <c r="H134" s="184"/>
      <c r="I134" s="184"/>
      <c r="J134" s="184" t="s">
        <v>475</v>
      </c>
      <c r="K134" s="184"/>
      <c r="L134" s="184"/>
      <c r="N134" s="184" t="s">
        <v>476</v>
      </c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184"/>
      <c r="AC134" s="198">
        <v>736</v>
      </c>
      <c r="AD134" s="198"/>
    </row>
    <row r="135" spans="2:30" x14ac:dyDescent="0.25">
      <c r="C135" s="157" t="s">
        <v>2</v>
      </c>
      <c r="G135" s="157" t="s">
        <v>2</v>
      </c>
      <c r="K135" s="157" t="s">
        <v>2</v>
      </c>
      <c r="O135" s="196" t="s">
        <v>477</v>
      </c>
      <c r="P135" s="196"/>
      <c r="Q135" s="196"/>
      <c r="R135" s="196"/>
      <c r="S135" s="196"/>
      <c r="T135" s="196"/>
      <c r="U135" s="196"/>
      <c r="V135" s="196"/>
      <c r="W135" s="196"/>
      <c r="X135" s="196"/>
      <c r="Y135" s="196"/>
      <c r="Z135" s="196"/>
      <c r="AA135" s="196"/>
      <c r="AB135" s="196"/>
    </row>
    <row r="136" spans="2:30" x14ac:dyDescent="0.25">
      <c r="B136" s="184" t="s">
        <v>478</v>
      </c>
      <c r="C136" s="184"/>
      <c r="D136" s="184"/>
      <c r="F136" s="184" t="s">
        <v>427</v>
      </c>
      <c r="G136" s="184"/>
      <c r="H136" s="184"/>
      <c r="I136" s="184"/>
      <c r="J136" s="184" t="s">
        <v>377</v>
      </c>
      <c r="K136" s="184"/>
      <c r="L136" s="184"/>
      <c r="N136" s="184" t="s">
        <v>378</v>
      </c>
      <c r="O136" s="184"/>
      <c r="P136" s="184"/>
      <c r="Q136" s="184"/>
      <c r="R136" s="184"/>
      <c r="S136" s="184"/>
      <c r="T136" s="184"/>
      <c r="U136" s="184"/>
      <c r="V136" s="184"/>
      <c r="W136" s="184"/>
      <c r="X136" s="184"/>
      <c r="Y136" s="184"/>
      <c r="Z136" s="184"/>
      <c r="AA136" s="184"/>
      <c r="AC136" s="198">
        <v>3447.06</v>
      </c>
      <c r="AD136" s="198"/>
    </row>
    <row r="137" spans="2:30" x14ac:dyDescent="0.25">
      <c r="C137" s="157" t="s">
        <v>2</v>
      </c>
      <c r="G137" s="157" t="s">
        <v>2</v>
      </c>
      <c r="K137" s="157" t="s">
        <v>2</v>
      </c>
      <c r="O137" s="196" t="s">
        <v>479</v>
      </c>
      <c r="P137" s="196"/>
      <c r="Q137" s="196"/>
      <c r="R137" s="196"/>
      <c r="S137" s="196"/>
      <c r="T137" s="196"/>
      <c r="U137" s="196"/>
      <c r="V137" s="196"/>
      <c r="W137" s="196"/>
      <c r="X137" s="196"/>
      <c r="Y137" s="196"/>
      <c r="Z137" s="196"/>
      <c r="AA137" s="196"/>
      <c r="AB137" s="196"/>
    </row>
    <row r="138" spans="2:30" x14ac:dyDescent="0.25">
      <c r="B138" s="184" t="s">
        <v>480</v>
      </c>
      <c r="C138" s="184"/>
      <c r="D138" s="184"/>
      <c r="F138" s="184" t="s">
        <v>427</v>
      </c>
      <c r="G138" s="184"/>
      <c r="H138" s="184"/>
      <c r="I138" s="184"/>
      <c r="J138" s="184" t="s">
        <v>481</v>
      </c>
      <c r="K138" s="184"/>
      <c r="L138" s="184"/>
      <c r="N138" s="184" t="s">
        <v>482</v>
      </c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  <c r="AA138" s="184"/>
      <c r="AC138" s="198">
        <v>2868.67</v>
      </c>
      <c r="AD138" s="198"/>
    </row>
    <row r="139" spans="2:30" x14ac:dyDescent="0.25">
      <c r="C139" s="157" t="s">
        <v>2</v>
      </c>
      <c r="G139" s="157" t="s">
        <v>2</v>
      </c>
      <c r="K139" s="157" t="s">
        <v>2</v>
      </c>
      <c r="O139" s="196" t="s">
        <v>483</v>
      </c>
      <c r="P139" s="196"/>
      <c r="Q139" s="196"/>
      <c r="R139" s="196"/>
      <c r="S139" s="196"/>
      <c r="T139" s="196"/>
      <c r="U139" s="196"/>
      <c r="V139" s="196"/>
      <c r="W139" s="196"/>
      <c r="X139" s="196"/>
      <c r="Y139" s="196"/>
      <c r="Z139" s="196"/>
      <c r="AA139" s="196"/>
      <c r="AB139" s="196"/>
      <c r="AC139" s="197">
        <v>573.73</v>
      </c>
      <c r="AD139" s="197"/>
    </row>
    <row r="140" spans="2:30" x14ac:dyDescent="0.25">
      <c r="C140" s="157" t="s">
        <v>2</v>
      </c>
      <c r="G140" s="157" t="s">
        <v>2</v>
      </c>
      <c r="K140" s="157" t="s">
        <v>2</v>
      </c>
      <c r="O140" s="196" t="s">
        <v>483</v>
      </c>
      <c r="P140" s="196"/>
      <c r="Q140" s="196"/>
      <c r="R140" s="196"/>
      <c r="S140" s="196"/>
      <c r="T140" s="196"/>
      <c r="U140" s="196"/>
      <c r="V140" s="196"/>
      <c r="W140" s="196"/>
      <c r="X140" s="196"/>
      <c r="Y140" s="196"/>
      <c r="Z140" s="196"/>
      <c r="AA140" s="196"/>
      <c r="AB140" s="196"/>
      <c r="AC140" s="197">
        <v>573.73</v>
      </c>
      <c r="AD140" s="197"/>
    </row>
    <row r="141" spans="2:30" x14ac:dyDescent="0.25">
      <c r="C141" s="157" t="s">
        <v>2</v>
      </c>
      <c r="G141" s="157" t="s">
        <v>2</v>
      </c>
      <c r="K141" s="157" t="s">
        <v>2</v>
      </c>
      <c r="O141" s="196" t="s">
        <v>483</v>
      </c>
      <c r="P141" s="196"/>
      <c r="Q141" s="196"/>
      <c r="R141" s="196"/>
      <c r="S141" s="196"/>
      <c r="T141" s="196"/>
      <c r="U141" s="196"/>
      <c r="V141" s="196"/>
      <c r="W141" s="196"/>
      <c r="X141" s="196"/>
      <c r="Y141" s="196"/>
      <c r="Z141" s="196"/>
      <c r="AA141" s="196"/>
      <c r="AB141" s="196"/>
      <c r="AC141" s="197">
        <v>573.74</v>
      </c>
      <c r="AD141" s="197"/>
    </row>
    <row r="142" spans="2:30" x14ac:dyDescent="0.25">
      <c r="C142" s="157" t="s">
        <v>2</v>
      </c>
      <c r="G142" s="157" t="s">
        <v>2</v>
      </c>
      <c r="K142" s="157" t="s">
        <v>2</v>
      </c>
      <c r="O142" s="196" t="s">
        <v>483</v>
      </c>
      <c r="P142" s="196"/>
      <c r="Q142" s="196"/>
      <c r="R142" s="196"/>
      <c r="S142" s="196"/>
      <c r="T142" s="196"/>
      <c r="U142" s="196"/>
      <c r="V142" s="196"/>
      <c r="W142" s="196"/>
      <c r="X142" s="196"/>
      <c r="Y142" s="196"/>
      <c r="Z142" s="196"/>
      <c r="AA142" s="196"/>
      <c r="AB142" s="196"/>
      <c r="AC142" s="197">
        <v>573.73</v>
      </c>
      <c r="AD142" s="197"/>
    </row>
    <row r="143" spans="2:30" x14ac:dyDescent="0.25">
      <c r="C143" s="157" t="s">
        <v>2</v>
      </c>
      <c r="G143" s="157" t="s">
        <v>2</v>
      </c>
      <c r="K143" s="157" t="s">
        <v>2</v>
      </c>
      <c r="O143" s="196" t="s">
        <v>483</v>
      </c>
      <c r="P143" s="196"/>
      <c r="Q143" s="196"/>
      <c r="R143" s="196"/>
      <c r="S143" s="196"/>
      <c r="T143" s="196"/>
      <c r="U143" s="196"/>
      <c r="V143" s="196"/>
      <c r="W143" s="196"/>
      <c r="X143" s="196"/>
      <c r="Y143" s="196"/>
      <c r="Z143" s="196"/>
      <c r="AA143" s="196"/>
      <c r="AB143" s="196"/>
      <c r="AC143" s="197">
        <v>573.74</v>
      </c>
      <c r="AD143" s="197"/>
    </row>
    <row r="144" spans="2:30" x14ac:dyDescent="0.25">
      <c r="B144" s="184" t="s">
        <v>484</v>
      </c>
      <c r="C144" s="184"/>
      <c r="D144" s="184"/>
      <c r="F144" s="184" t="s">
        <v>427</v>
      </c>
      <c r="G144" s="184"/>
      <c r="H144" s="184"/>
      <c r="I144" s="184"/>
      <c r="J144" s="184" t="s">
        <v>485</v>
      </c>
      <c r="K144" s="184"/>
      <c r="L144" s="184"/>
      <c r="N144" s="184" t="s">
        <v>486</v>
      </c>
      <c r="O144" s="184"/>
      <c r="P144" s="184"/>
      <c r="Q144" s="184"/>
      <c r="R144" s="184"/>
      <c r="S144" s="184"/>
      <c r="T144" s="184"/>
      <c r="U144" s="184"/>
      <c r="V144" s="184"/>
      <c r="W144" s="184"/>
      <c r="X144" s="184"/>
      <c r="Y144" s="184"/>
      <c r="Z144" s="184"/>
      <c r="AA144" s="184"/>
      <c r="AC144" s="198">
        <v>7331.8</v>
      </c>
      <c r="AD144" s="198"/>
    </row>
    <row r="145" spans="1:30" x14ac:dyDescent="0.25">
      <c r="C145" s="157" t="s">
        <v>2</v>
      </c>
      <c r="G145" s="157" t="s">
        <v>2</v>
      </c>
      <c r="K145" s="157" t="s">
        <v>2</v>
      </c>
      <c r="O145" s="196" t="s">
        <v>487</v>
      </c>
      <c r="P145" s="196"/>
      <c r="Q145" s="196"/>
      <c r="R145" s="196"/>
      <c r="S145" s="196"/>
      <c r="T145" s="196"/>
      <c r="U145" s="196"/>
      <c r="V145" s="196"/>
      <c r="W145" s="196"/>
      <c r="X145" s="196"/>
      <c r="Y145" s="196"/>
      <c r="Z145" s="196"/>
      <c r="AA145" s="196"/>
      <c r="AB145" s="196"/>
      <c r="AC145" s="197">
        <v>3665.9</v>
      </c>
      <c r="AD145" s="197"/>
    </row>
    <row r="146" spans="1:30" x14ac:dyDescent="0.25">
      <c r="C146" s="157" t="s">
        <v>2</v>
      </c>
      <c r="G146" s="157" t="s">
        <v>2</v>
      </c>
      <c r="K146" s="157" t="s">
        <v>2</v>
      </c>
      <c r="O146" s="196" t="s">
        <v>487</v>
      </c>
      <c r="P146" s="196"/>
      <c r="Q146" s="196"/>
      <c r="R146" s="196"/>
      <c r="S146" s="196"/>
      <c r="T146" s="196"/>
      <c r="U146" s="196"/>
      <c r="V146" s="196"/>
      <c r="W146" s="196"/>
      <c r="X146" s="196"/>
      <c r="Y146" s="196"/>
      <c r="Z146" s="196"/>
      <c r="AA146" s="196"/>
      <c r="AB146" s="196"/>
      <c r="AC146" s="197">
        <v>3665.9</v>
      </c>
      <c r="AD146" s="197"/>
    </row>
    <row r="147" spans="1:30" x14ac:dyDescent="0.25">
      <c r="B147" s="184" t="s">
        <v>488</v>
      </c>
      <c r="C147" s="184"/>
      <c r="D147" s="184"/>
      <c r="F147" s="184" t="s">
        <v>427</v>
      </c>
      <c r="G147" s="184"/>
      <c r="H147" s="184"/>
      <c r="I147" s="184"/>
      <c r="J147" s="184" t="s">
        <v>489</v>
      </c>
      <c r="K147" s="184"/>
      <c r="L147" s="184"/>
      <c r="N147" s="184" t="s">
        <v>490</v>
      </c>
      <c r="O147" s="184"/>
      <c r="P147" s="184"/>
      <c r="Q147" s="184"/>
      <c r="R147" s="184"/>
      <c r="S147" s="184"/>
      <c r="T147" s="184"/>
      <c r="U147" s="184"/>
      <c r="V147" s="184"/>
      <c r="W147" s="184"/>
      <c r="X147" s="184"/>
      <c r="Y147" s="184"/>
      <c r="Z147" s="184"/>
      <c r="AA147" s="184"/>
      <c r="AC147" s="198">
        <v>2800</v>
      </c>
      <c r="AD147" s="198"/>
    </row>
    <row r="148" spans="1:30" x14ac:dyDescent="0.25">
      <c r="C148" s="157" t="s">
        <v>2</v>
      </c>
      <c r="G148" s="157" t="s">
        <v>2</v>
      </c>
      <c r="K148" s="157" t="s">
        <v>2</v>
      </c>
      <c r="O148" s="196" t="s">
        <v>491</v>
      </c>
      <c r="P148" s="196"/>
      <c r="Q148" s="196"/>
      <c r="R148" s="196"/>
      <c r="S148" s="196"/>
      <c r="T148" s="196"/>
      <c r="U148" s="196"/>
      <c r="V148" s="196"/>
      <c r="W148" s="196"/>
      <c r="X148" s="196"/>
      <c r="Y148" s="196"/>
      <c r="Z148" s="196"/>
      <c r="AA148" s="196"/>
      <c r="AB148" s="196"/>
      <c r="AC148" s="197">
        <v>1300</v>
      </c>
      <c r="AD148" s="197"/>
    </row>
    <row r="149" spans="1:30" x14ac:dyDescent="0.25">
      <c r="C149" s="157" t="s">
        <v>2</v>
      </c>
      <c r="G149" s="157" t="s">
        <v>2</v>
      </c>
      <c r="K149" s="157" t="s">
        <v>2</v>
      </c>
      <c r="O149" s="196" t="s">
        <v>492</v>
      </c>
      <c r="P149" s="196"/>
      <c r="Q149" s="196"/>
      <c r="R149" s="196"/>
      <c r="S149" s="196"/>
      <c r="T149" s="196"/>
      <c r="U149" s="196"/>
      <c r="V149" s="196"/>
      <c r="W149" s="196"/>
      <c r="X149" s="196"/>
      <c r="Y149" s="196"/>
      <c r="Z149" s="196"/>
      <c r="AA149" s="196"/>
      <c r="AB149" s="196"/>
      <c r="AC149" s="197">
        <v>1500</v>
      </c>
      <c r="AD149" s="197"/>
    </row>
    <row r="150" spans="1:30" x14ac:dyDescent="0.25">
      <c r="B150" s="184" t="s">
        <v>493</v>
      </c>
      <c r="C150" s="184"/>
      <c r="D150" s="184"/>
      <c r="F150" s="184" t="s">
        <v>427</v>
      </c>
      <c r="G150" s="184"/>
      <c r="H150" s="184"/>
      <c r="I150" s="184"/>
      <c r="J150" s="184" t="s">
        <v>494</v>
      </c>
      <c r="K150" s="184"/>
      <c r="L150" s="184"/>
      <c r="N150" s="184" t="s">
        <v>495</v>
      </c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  <c r="AC150" s="198">
        <v>10</v>
      </c>
      <c r="AD150" s="198"/>
    </row>
    <row r="151" spans="1:30" x14ac:dyDescent="0.25">
      <c r="C151" s="157" t="s">
        <v>2</v>
      </c>
      <c r="G151" s="157" t="s">
        <v>2</v>
      </c>
      <c r="K151" s="157" t="s">
        <v>2</v>
      </c>
      <c r="O151" s="196" t="s">
        <v>496</v>
      </c>
      <c r="P151" s="196"/>
      <c r="Q151" s="196"/>
      <c r="R151" s="196"/>
      <c r="S151" s="196"/>
      <c r="T151" s="196"/>
      <c r="U151" s="196"/>
      <c r="V151" s="196"/>
      <c r="W151" s="196"/>
      <c r="X151" s="196"/>
      <c r="Y151" s="196"/>
      <c r="Z151" s="196"/>
      <c r="AA151" s="196"/>
      <c r="AB151" s="196"/>
    </row>
    <row r="152" spans="1:30" ht="354" customHeight="1" x14ac:dyDescent="0.25"/>
    <row r="153" spans="1:30" ht="12" customHeight="1" x14ac:dyDescent="0.25"/>
    <row r="154" spans="1:30" ht="13.5" customHeight="1" x14ac:dyDescent="0.25">
      <c r="A154" s="182" t="s">
        <v>380</v>
      </c>
      <c r="B154" s="182"/>
      <c r="C154" s="182"/>
      <c r="D154" s="182"/>
      <c r="E154" s="182"/>
      <c r="F154" s="182"/>
      <c r="G154" s="182"/>
      <c r="H154" s="182"/>
      <c r="I154" s="182"/>
      <c r="J154" s="182"/>
      <c r="K154" s="182"/>
      <c r="L154" s="182"/>
      <c r="M154" s="182"/>
      <c r="R154" s="183" t="s">
        <v>497</v>
      </c>
      <c r="S154" s="183"/>
      <c r="T154" s="183"/>
      <c r="U154" s="183"/>
      <c r="V154" s="183"/>
      <c r="W154" s="183"/>
      <c r="X154" s="183"/>
      <c r="Y154" s="183"/>
      <c r="Z154" s="183"/>
      <c r="AA154" s="183"/>
      <c r="AB154" s="183"/>
      <c r="AC154" s="183"/>
      <c r="AD154" s="183"/>
    </row>
    <row r="155" spans="1:30" ht="25.5" customHeight="1" x14ac:dyDescent="0.25">
      <c r="C155" s="188" t="s">
        <v>290</v>
      </c>
      <c r="D155" s="188"/>
      <c r="E155" s="188"/>
      <c r="F155" s="188"/>
      <c r="G155" s="188"/>
      <c r="H155" s="188"/>
      <c r="I155" s="188"/>
      <c r="J155" s="188"/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  <c r="AC155" s="188"/>
    </row>
    <row r="156" spans="1:30" ht="7.5" customHeight="1" x14ac:dyDescent="0.25"/>
    <row r="157" spans="1:30" ht="18.75" customHeight="1" x14ac:dyDescent="0.25">
      <c r="I157" s="202" t="s">
        <v>291</v>
      </c>
      <c r="J157" s="202"/>
      <c r="K157" s="202"/>
      <c r="L157" s="202"/>
      <c r="M157" s="202"/>
      <c r="N157" s="202"/>
      <c r="O157" s="202"/>
      <c r="P157" s="202"/>
      <c r="S157" s="203" t="s">
        <v>292</v>
      </c>
      <c r="T157" s="203"/>
      <c r="U157" s="203"/>
      <c r="V157" s="203"/>
      <c r="W157" s="203"/>
      <c r="X157" s="203"/>
      <c r="Y157" s="203"/>
    </row>
    <row r="158" spans="1:30" ht="6.75" customHeight="1" x14ac:dyDescent="0.25"/>
    <row r="159" spans="1:30" ht="14.25" customHeight="1" x14ac:dyDescent="0.25">
      <c r="A159" s="199" t="s">
        <v>293</v>
      </c>
      <c r="B159" s="199"/>
      <c r="C159" s="199"/>
      <c r="D159" s="199"/>
      <c r="E159" s="199"/>
      <c r="F159" s="199"/>
      <c r="G159" s="199"/>
      <c r="H159" s="199"/>
      <c r="I159" s="199"/>
      <c r="J159" s="199"/>
      <c r="K159" s="199"/>
      <c r="L159" s="199"/>
      <c r="M159" s="199"/>
      <c r="N159" s="199"/>
      <c r="O159" s="199"/>
    </row>
    <row r="160" spans="1:30" x14ac:dyDescent="0.25">
      <c r="B160" s="200" t="s">
        <v>294</v>
      </c>
      <c r="C160" s="200"/>
      <c r="D160" s="200"/>
      <c r="F160" s="200" t="s">
        <v>295</v>
      </c>
      <c r="G160" s="200"/>
      <c r="H160" s="200"/>
      <c r="I160" s="200"/>
      <c r="J160" s="200" t="s">
        <v>296</v>
      </c>
      <c r="K160" s="200"/>
      <c r="L160" s="200"/>
      <c r="N160" s="200" t="s">
        <v>297</v>
      </c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C160" s="201" t="s">
        <v>298</v>
      </c>
      <c r="AD160" s="201"/>
    </row>
    <row r="161" spans="2:30" x14ac:dyDescent="0.25">
      <c r="B161" s="184" t="s">
        <v>498</v>
      </c>
      <c r="C161" s="184"/>
      <c r="D161" s="184"/>
      <c r="F161" s="184" t="s">
        <v>427</v>
      </c>
      <c r="G161" s="184"/>
      <c r="H161" s="184"/>
      <c r="I161" s="184"/>
      <c r="J161" s="184" t="s">
        <v>419</v>
      </c>
      <c r="K161" s="184"/>
      <c r="L161" s="184"/>
      <c r="N161" s="184" t="s">
        <v>420</v>
      </c>
      <c r="O161" s="184"/>
      <c r="P161" s="184"/>
      <c r="Q161" s="184"/>
      <c r="R161" s="184"/>
      <c r="S161" s="184"/>
      <c r="T161" s="184"/>
      <c r="U161" s="184"/>
      <c r="V161" s="184"/>
      <c r="W161" s="184"/>
      <c r="X161" s="184"/>
      <c r="Y161" s="184"/>
      <c r="Z161" s="184"/>
      <c r="AA161" s="184"/>
      <c r="AC161" s="198">
        <v>7313.56</v>
      </c>
      <c r="AD161" s="198"/>
    </row>
    <row r="162" spans="2:30" x14ac:dyDescent="0.25">
      <c r="C162" s="157" t="s">
        <v>2</v>
      </c>
      <c r="G162" s="157" t="s">
        <v>2</v>
      </c>
      <c r="K162" s="157" t="s">
        <v>2</v>
      </c>
      <c r="O162" s="196" t="s">
        <v>499</v>
      </c>
      <c r="P162" s="196"/>
      <c r="Q162" s="196"/>
      <c r="R162" s="196"/>
      <c r="S162" s="196"/>
      <c r="T162" s="196"/>
      <c r="U162" s="196"/>
      <c r="V162" s="196"/>
      <c r="W162" s="196"/>
      <c r="X162" s="196"/>
      <c r="Y162" s="196"/>
      <c r="Z162" s="196"/>
      <c r="AA162" s="196"/>
      <c r="AB162" s="196"/>
      <c r="AC162" s="197">
        <v>38.11</v>
      </c>
      <c r="AD162" s="197"/>
    </row>
    <row r="163" spans="2:30" x14ac:dyDescent="0.25">
      <c r="C163" s="157" t="s">
        <v>2</v>
      </c>
      <c r="G163" s="157" t="s">
        <v>2</v>
      </c>
      <c r="K163" s="157" t="s">
        <v>2</v>
      </c>
      <c r="O163" s="196" t="s">
        <v>499</v>
      </c>
      <c r="P163" s="196"/>
      <c r="Q163" s="196"/>
      <c r="R163" s="196"/>
      <c r="S163" s="196"/>
      <c r="T163" s="196"/>
      <c r="U163" s="196"/>
      <c r="V163" s="196"/>
      <c r="W163" s="196"/>
      <c r="X163" s="196"/>
      <c r="Y163" s="196"/>
      <c r="Z163" s="196"/>
      <c r="AA163" s="196"/>
      <c r="AB163" s="196"/>
      <c r="AC163" s="197">
        <v>38.11</v>
      </c>
      <c r="AD163" s="197"/>
    </row>
    <row r="164" spans="2:30" x14ac:dyDescent="0.25">
      <c r="C164" s="157" t="s">
        <v>2</v>
      </c>
      <c r="G164" s="157" t="s">
        <v>2</v>
      </c>
      <c r="K164" s="157" t="s">
        <v>2</v>
      </c>
      <c r="O164" s="196" t="s">
        <v>499</v>
      </c>
      <c r="P164" s="196"/>
      <c r="Q164" s="196"/>
      <c r="R164" s="196"/>
      <c r="S164" s="196"/>
      <c r="T164" s="196"/>
      <c r="U164" s="196"/>
      <c r="V164" s="196"/>
      <c r="W164" s="196"/>
      <c r="X164" s="196"/>
      <c r="Y164" s="196"/>
      <c r="Z164" s="196"/>
      <c r="AA164" s="196"/>
      <c r="AB164" s="196"/>
      <c r="AC164" s="197">
        <v>38.11</v>
      </c>
      <c r="AD164" s="197"/>
    </row>
    <row r="165" spans="2:30" x14ac:dyDescent="0.25">
      <c r="C165" s="157" t="s">
        <v>2</v>
      </c>
      <c r="G165" s="157" t="s">
        <v>2</v>
      </c>
      <c r="K165" s="157" t="s">
        <v>2</v>
      </c>
      <c r="O165" s="196" t="s">
        <v>499</v>
      </c>
      <c r="P165" s="196"/>
      <c r="Q165" s="196"/>
      <c r="R165" s="196"/>
      <c r="S165" s="196"/>
      <c r="T165" s="196"/>
      <c r="U165" s="196"/>
      <c r="V165" s="196"/>
      <c r="W165" s="196"/>
      <c r="X165" s="196"/>
      <c r="Y165" s="196"/>
      <c r="Z165" s="196"/>
      <c r="AA165" s="196"/>
      <c r="AB165" s="196"/>
      <c r="AC165" s="197">
        <v>71.239999999999995</v>
      </c>
      <c r="AD165" s="197"/>
    </row>
    <row r="166" spans="2:30" x14ac:dyDescent="0.25">
      <c r="C166" s="157" t="s">
        <v>2</v>
      </c>
      <c r="G166" s="157" t="s">
        <v>2</v>
      </c>
      <c r="K166" s="157" t="s">
        <v>2</v>
      </c>
      <c r="O166" s="196" t="s">
        <v>499</v>
      </c>
      <c r="P166" s="196"/>
      <c r="Q166" s="196"/>
      <c r="R166" s="196"/>
      <c r="S166" s="196"/>
      <c r="T166" s="196"/>
      <c r="U166" s="196"/>
      <c r="V166" s="196"/>
      <c r="W166" s="196"/>
      <c r="X166" s="196"/>
      <c r="Y166" s="196"/>
      <c r="Z166" s="196"/>
      <c r="AA166" s="196"/>
      <c r="AB166" s="196"/>
      <c r="AC166" s="197">
        <v>125.24</v>
      </c>
      <c r="AD166" s="197"/>
    </row>
    <row r="167" spans="2:30" x14ac:dyDescent="0.25">
      <c r="C167" s="157" t="s">
        <v>2</v>
      </c>
      <c r="G167" s="157" t="s">
        <v>2</v>
      </c>
      <c r="K167" s="157" t="s">
        <v>2</v>
      </c>
      <c r="O167" s="196" t="s">
        <v>499</v>
      </c>
      <c r="P167" s="196"/>
      <c r="Q167" s="196"/>
      <c r="R167" s="196"/>
      <c r="S167" s="196"/>
      <c r="T167" s="196"/>
      <c r="U167" s="196"/>
      <c r="V167" s="196"/>
      <c r="W167" s="196"/>
      <c r="X167" s="196"/>
      <c r="Y167" s="196"/>
      <c r="Z167" s="196"/>
      <c r="AA167" s="196"/>
      <c r="AB167" s="196"/>
      <c r="AC167" s="197">
        <v>125.24</v>
      </c>
      <c r="AD167" s="197"/>
    </row>
    <row r="168" spans="2:30" x14ac:dyDescent="0.25">
      <c r="C168" s="157" t="s">
        <v>2</v>
      </c>
      <c r="G168" s="157" t="s">
        <v>2</v>
      </c>
      <c r="K168" s="157" t="s">
        <v>2</v>
      </c>
      <c r="O168" s="196" t="s">
        <v>499</v>
      </c>
      <c r="P168" s="196"/>
      <c r="Q168" s="196"/>
      <c r="R168" s="196"/>
      <c r="S168" s="196"/>
      <c r="T168" s="196"/>
      <c r="U168" s="196"/>
      <c r="V168" s="196"/>
      <c r="W168" s="196"/>
      <c r="X168" s="196"/>
      <c r="Y168" s="196"/>
      <c r="Z168" s="196"/>
      <c r="AA168" s="196"/>
      <c r="AB168" s="196"/>
      <c r="AC168" s="197">
        <v>287.67</v>
      </c>
      <c r="AD168" s="197"/>
    </row>
    <row r="169" spans="2:30" x14ac:dyDescent="0.25">
      <c r="C169" s="157" t="s">
        <v>2</v>
      </c>
      <c r="G169" s="157" t="s">
        <v>2</v>
      </c>
      <c r="K169" s="157" t="s">
        <v>2</v>
      </c>
      <c r="O169" s="196" t="s">
        <v>499</v>
      </c>
      <c r="P169" s="196"/>
      <c r="Q169" s="196"/>
      <c r="R169" s="196"/>
      <c r="S169" s="196"/>
      <c r="T169" s="196"/>
      <c r="U169" s="196"/>
      <c r="V169" s="196"/>
      <c r="W169" s="196"/>
      <c r="X169" s="196"/>
      <c r="Y169" s="196"/>
      <c r="Z169" s="196"/>
      <c r="AA169" s="196"/>
      <c r="AB169" s="196"/>
      <c r="AC169" s="197">
        <v>804.3</v>
      </c>
      <c r="AD169" s="197"/>
    </row>
    <row r="170" spans="2:30" x14ac:dyDescent="0.25">
      <c r="C170" s="157" t="s">
        <v>2</v>
      </c>
      <c r="G170" s="157" t="s">
        <v>2</v>
      </c>
      <c r="K170" s="157" t="s">
        <v>2</v>
      </c>
      <c r="O170" s="196" t="s">
        <v>499</v>
      </c>
      <c r="P170" s="196"/>
      <c r="Q170" s="196"/>
      <c r="R170" s="196"/>
      <c r="S170" s="196"/>
      <c r="T170" s="196"/>
      <c r="U170" s="196"/>
      <c r="V170" s="196"/>
      <c r="W170" s="196"/>
      <c r="X170" s="196"/>
      <c r="Y170" s="196"/>
      <c r="Z170" s="196"/>
      <c r="AA170" s="196"/>
      <c r="AB170" s="196"/>
      <c r="AC170" s="197">
        <v>839.6</v>
      </c>
      <c r="AD170" s="197"/>
    </row>
    <row r="171" spans="2:30" x14ac:dyDescent="0.25">
      <c r="C171" s="157" t="s">
        <v>2</v>
      </c>
      <c r="G171" s="157" t="s">
        <v>2</v>
      </c>
      <c r="K171" s="157" t="s">
        <v>2</v>
      </c>
      <c r="O171" s="196" t="s">
        <v>499</v>
      </c>
      <c r="P171" s="196"/>
      <c r="Q171" s="196"/>
      <c r="R171" s="196"/>
      <c r="S171" s="196"/>
      <c r="T171" s="196"/>
      <c r="U171" s="196"/>
      <c r="V171" s="196"/>
      <c r="W171" s="196"/>
      <c r="X171" s="196"/>
      <c r="Y171" s="196"/>
      <c r="Z171" s="196"/>
      <c r="AA171" s="196"/>
      <c r="AB171" s="196"/>
      <c r="AC171" s="197">
        <v>38.11</v>
      </c>
      <c r="AD171" s="197"/>
    </row>
    <row r="172" spans="2:30" x14ac:dyDescent="0.25">
      <c r="C172" s="157" t="s">
        <v>2</v>
      </c>
      <c r="G172" s="157" t="s">
        <v>2</v>
      </c>
      <c r="K172" s="157" t="s">
        <v>2</v>
      </c>
      <c r="O172" s="196" t="s">
        <v>499</v>
      </c>
      <c r="P172" s="196"/>
      <c r="Q172" s="196"/>
      <c r="R172" s="196"/>
      <c r="S172" s="196"/>
      <c r="T172" s="196"/>
      <c r="U172" s="196"/>
      <c r="V172" s="196"/>
      <c r="W172" s="196"/>
      <c r="X172" s="196"/>
      <c r="Y172" s="196"/>
      <c r="Z172" s="196"/>
      <c r="AA172" s="196"/>
      <c r="AB172" s="196"/>
      <c r="AC172" s="197">
        <v>38.11</v>
      </c>
      <c r="AD172" s="197"/>
    </row>
    <row r="173" spans="2:30" x14ac:dyDescent="0.25">
      <c r="C173" s="157" t="s">
        <v>2</v>
      </c>
      <c r="G173" s="157" t="s">
        <v>2</v>
      </c>
      <c r="K173" s="157" t="s">
        <v>2</v>
      </c>
      <c r="O173" s="196" t="s">
        <v>499</v>
      </c>
      <c r="P173" s="196"/>
      <c r="Q173" s="196"/>
      <c r="R173" s="196"/>
      <c r="S173" s="196"/>
      <c r="T173" s="196"/>
      <c r="U173" s="196"/>
      <c r="V173" s="196"/>
      <c r="W173" s="196"/>
      <c r="X173" s="196"/>
      <c r="Y173" s="196"/>
      <c r="Z173" s="196"/>
      <c r="AA173" s="196"/>
      <c r="AB173" s="196"/>
      <c r="AC173" s="197">
        <v>38.11</v>
      </c>
      <c r="AD173" s="197"/>
    </row>
    <row r="174" spans="2:30" x14ac:dyDescent="0.25">
      <c r="C174" s="157" t="s">
        <v>2</v>
      </c>
      <c r="G174" s="157" t="s">
        <v>2</v>
      </c>
      <c r="K174" s="157" t="s">
        <v>2</v>
      </c>
      <c r="O174" s="196" t="s">
        <v>499</v>
      </c>
      <c r="P174" s="196"/>
      <c r="Q174" s="196"/>
      <c r="R174" s="196"/>
      <c r="S174" s="196"/>
      <c r="T174" s="196"/>
      <c r="U174" s="196"/>
      <c r="V174" s="196"/>
      <c r="W174" s="196"/>
      <c r="X174" s="196"/>
      <c r="Y174" s="196"/>
      <c r="Z174" s="196"/>
      <c r="AA174" s="196"/>
      <c r="AB174" s="196"/>
      <c r="AC174" s="197">
        <v>76.22</v>
      </c>
      <c r="AD174" s="197"/>
    </row>
    <row r="175" spans="2:30" x14ac:dyDescent="0.25">
      <c r="C175" s="157" t="s">
        <v>2</v>
      </c>
      <c r="G175" s="157" t="s">
        <v>2</v>
      </c>
      <c r="K175" s="157" t="s">
        <v>2</v>
      </c>
      <c r="O175" s="196" t="s">
        <v>499</v>
      </c>
      <c r="P175" s="196"/>
      <c r="Q175" s="196"/>
      <c r="R175" s="196"/>
      <c r="S175" s="196"/>
      <c r="T175" s="196"/>
      <c r="U175" s="196"/>
      <c r="V175" s="196"/>
      <c r="W175" s="196"/>
      <c r="X175" s="196"/>
      <c r="Y175" s="196"/>
      <c r="Z175" s="196"/>
      <c r="AA175" s="196"/>
      <c r="AB175" s="196"/>
      <c r="AC175" s="197">
        <v>76.22</v>
      </c>
      <c r="AD175" s="197"/>
    </row>
    <row r="176" spans="2:30" x14ac:dyDescent="0.25">
      <c r="C176" s="157" t="s">
        <v>2</v>
      </c>
      <c r="G176" s="157" t="s">
        <v>2</v>
      </c>
      <c r="K176" s="157" t="s">
        <v>2</v>
      </c>
      <c r="O176" s="196" t="s">
        <v>499</v>
      </c>
      <c r="P176" s="196"/>
      <c r="Q176" s="196"/>
      <c r="R176" s="196"/>
      <c r="S176" s="196"/>
      <c r="T176" s="196"/>
      <c r="U176" s="196"/>
      <c r="V176" s="196"/>
      <c r="W176" s="196"/>
      <c r="X176" s="196"/>
      <c r="Y176" s="196"/>
      <c r="Z176" s="196"/>
      <c r="AA176" s="196"/>
      <c r="AB176" s="196"/>
      <c r="AC176" s="197">
        <v>76.22</v>
      </c>
      <c r="AD176" s="197"/>
    </row>
    <row r="177" spans="3:30" x14ac:dyDescent="0.25">
      <c r="C177" s="157" t="s">
        <v>2</v>
      </c>
      <c r="G177" s="157" t="s">
        <v>2</v>
      </c>
      <c r="K177" s="157" t="s">
        <v>2</v>
      </c>
      <c r="O177" s="196" t="s">
        <v>499</v>
      </c>
      <c r="P177" s="196"/>
      <c r="Q177" s="196"/>
      <c r="R177" s="196"/>
      <c r="S177" s="196"/>
      <c r="T177" s="196"/>
      <c r="U177" s="196"/>
      <c r="V177" s="196"/>
      <c r="W177" s="196"/>
      <c r="X177" s="196"/>
      <c r="Y177" s="196"/>
      <c r="Z177" s="196"/>
      <c r="AA177" s="196"/>
      <c r="AB177" s="196"/>
      <c r="AC177" s="197">
        <v>190.55</v>
      </c>
      <c r="AD177" s="197"/>
    </row>
    <row r="178" spans="3:30" x14ac:dyDescent="0.25">
      <c r="C178" s="157" t="s">
        <v>2</v>
      </c>
      <c r="G178" s="157" t="s">
        <v>2</v>
      </c>
      <c r="K178" s="157" t="s">
        <v>2</v>
      </c>
      <c r="O178" s="196" t="s">
        <v>499</v>
      </c>
      <c r="P178" s="196"/>
      <c r="Q178" s="196"/>
      <c r="R178" s="196"/>
      <c r="S178" s="196"/>
      <c r="T178" s="196"/>
      <c r="U178" s="196"/>
      <c r="V178" s="196"/>
      <c r="W178" s="196"/>
      <c r="X178" s="196"/>
      <c r="Y178" s="196"/>
      <c r="Z178" s="196"/>
      <c r="AA178" s="196"/>
      <c r="AB178" s="196"/>
      <c r="AC178" s="197">
        <v>201.46</v>
      </c>
      <c r="AD178" s="197"/>
    </row>
    <row r="179" spans="3:30" x14ac:dyDescent="0.25">
      <c r="C179" s="157" t="s">
        <v>2</v>
      </c>
      <c r="G179" s="157" t="s">
        <v>2</v>
      </c>
      <c r="K179" s="157" t="s">
        <v>2</v>
      </c>
      <c r="O179" s="196" t="s">
        <v>499</v>
      </c>
      <c r="P179" s="196"/>
      <c r="Q179" s="196"/>
      <c r="R179" s="196"/>
      <c r="S179" s="196"/>
      <c r="T179" s="196"/>
      <c r="U179" s="196"/>
      <c r="V179" s="196"/>
      <c r="W179" s="196"/>
      <c r="X179" s="196"/>
      <c r="Y179" s="196"/>
      <c r="Z179" s="196"/>
      <c r="AA179" s="196"/>
      <c r="AB179" s="196"/>
      <c r="AC179" s="197">
        <v>269.52</v>
      </c>
      <c r="AD179" s="197"/>
    </row>
    <row r="180" spans="3:30" x14ac:dyDescent="0.25">
      <c r="C180" s="157" t="s">
        <v>2</v>
      </c>
      <c r="G180" s="157" t="s">
        <v>2</v>
      </c>
      <c r="K180" s="157" t="s">
        <v>2</v>
      </c>
      <c r="O180" s="196" t="s">
        <v>499</v>
      </c>
      <c r="P180" s="196"/>
      <c r="Q180" s="196"/>
      <c r="R180" s="196"/>
      <c r="S180" s="196"/>
      <c r="T180" s="196"/>
      <c r="U180" s="196"/>
      <c r="V180" s="196"/>
      <c r="W180" s="196"/>
      <c r="X180" s="196"/>
      <c r="Y180" s="196"/>
      <c r="Z180" s="196"/>
      <c r="AA180" s="196"/>
      <c r="AB180" s="196"/>
      <c r="AC180" s="197">
        <v>38.11</v>
      </c>
      <c r="AD180" s="197"/>
    </row>
    <row r="181" spans="3:30" x14ac:dyDescent="0.25">
      <c r="C181" s="157" t="s">
        <v>2</v>
      </c>
      <c r="G181" s="157" t="s">
        <v>2</v>
      </c>
      <c r="K181" s="157" t="s">
        <v>2</v>
      </c>
      <c r="O181" s="196" t="s">
        <v>499</v>
      </c>
      <c r="P181" s="196"/>
      <c r="Q181" s="196"/>
      <c r="R181" s="196"/>
      <c r="S181" s="196"/>
      <c r="T181" s="196"/>
      <c r="U181" s="196"/>
      <c r="V181" s="196"/>
      <c r="W181" s="196"/>
      <c r="X181" s="196"/>
      <c r="Y181" s="196"/>
      <c r="Z181" s="196"/>
      <c r="AA181" s="196"/>
      <c r="AB181" s="196"/>
      <c r="AC181" s="197">
        <v>38.11</v>
      </c>
      <c r="AD181" s="197"/>
    </row>
    <row r="182" spans="3:30" x14ac:dyDescent="0.25">
      <c r="C182" s="157" t="s">
        <v>2</v>
      </c>
      <c r="G182" s="157" t="s">
        <v>2</v>
      </c>
      <c r="K182" s="157" t="s">
        <v>2</v>
      </c>
      <c r="O182" s="196" t="s">
        <v>499</v>
      </c>
      <c r="P182" s="196"/>
      <c r="Q182" s="196"/>
      <c r="R182" s="196"/>
      <c r="S182" s="196"/>
      <c r="T182" s="196"/>
      <c r="U182" s="196"/>
      <c r="V182" s="196"/>
      <c r="W182" s="196"/>
      <c r="X182" s="196"/>
      <c r="Y182" s="196"/>
      <c r="Z182" s="196"/>
      <c r="AA182" s="196"/>
      <c r="AB182" s="196"/>
      <c r="AC182" s="197">
        <v>38.229999999999997</v>
      </c>
      <c r="AD182" s="197"/>
    </row>
    <row r="183" spans="3:30" x14ac:dyDescent="0.25">
      <c r="C183" s="157" t="s">
        <v>2</v>
      </c>
      <c r="G183" s="157" t="s">
        <v>2</v>
      </c>
      <c r="K183" s="157" t="s">
        <v>2</v>
      </c>
      <c r="O183" s="196" t="s">
        <v>499</v>
      </c>
      <c r="P183" s="196"/>
      <c r="Q183" s="196"/>
      <c r="R183" s="196"/>
      <c r="S183" s="196"/>
      <c r="T183" s="196"/>
      <c r="U183" s="196"/>
      <c r="V183" s="196"/>
      <c r="W183" s="196"/>
      <c r="X183" s="196"/>
      <c r="Y183" s="196"/>
      <c r="Z183" s="196"/>
      <c r="AA183" s="196"/>
      <c r="AB183" s="196"/>
      <c r="AC183" s="197">
        <v>76.22</v>
      </c>
      <c r="AD183" s="197"/>
    </row>
    <row r="184" spans="3:30" x14ac:dyDescent="0.25">
      <c r="C184" s="157" t="s">
        <v>2</v>
      </c>
      <c r="G184" s="157" t="s">
        <v>2</v>
      </c>
      <c r="K184" s="157" t="s">
        <v>2</v>
      </c>
      <c r="O184" s="196" t="s">
        <v>499</v>
      </c>
      <c r="P184" s="196"/>
      <c r="Q184" s="196"/>
      <c r="R184" s="196"/>
      <c r="S184" s="196"/>
      <c r="T184" s="196"/>
      <c r="U184" s="196"/>
      <c r="V184" s="196"/>
      <c r="W184" s="196"/>
      <c r="X184" s="196"/>
      <c r="Y184" s="196"/>
      <c r="Z184" s="196"/>
      <c r="AA184" s="196"/>
      <c r="AB184" s="196"/>
      <c r="AC184" s="197">
        <v>201.46</v>
      </c>
      <c r="AD184" s="197"/>
    </row>
    <row r="185" spans="3:30" x14ac:dyDescent="0.25">
      <c r="C185" s="157" t="s">
        <v>2</v>
      </c>
      <c r="G185" s="157" t="s">
        <v>2</v>
      </c>
      <c r="K185" s="157" t="s">
        <v>2</v>
      </c>
      <c r="O185" s="196" t="s">
        <v>499</v>
      </c>
      <c r="P185" s="196"/>
      <c r="Q185" s="196"/>
      <c r="R185" s="196"/>
      <c r="S185" s="196"/>
      <c r="T185" s="196"/>
      <c r="U185" s="196"/>
      <c r="V185" s="196"/>
      <c r="W185" s="196"/>
      <c r="X185" s="196"/>
      <c r="Y185" s="196"/>
      <c r="Z185" s="196"/>
      <c r="AA185" s="196"/>
      <c r="AB185" s="196"/>
      <c r="AC185" s="197">
        <v>342.99</v>
      </c>
      <c r="AD185" s="197"/>
    </row>
    <row r="186" spans="3:30" x14ac:dyDescent="0.25">
      <c r="C186" s="157" t="s">
        <v>2</v>
      </c>
      <c r="G186" s="157" t="s">
        <v>2</v>
      </c>
      <c r="K186" s="157" t="s">
        <v>2</v>
      </c>
      <c r="O186" s="196" t="s">
        <v>499</v>
      </c>
      <c r="P186" s="196"/>
      <c r="Q186" s="196"/>
      <c r="R186" s="196"/>
      <c r="S186" s="196"/>
      <c r="T186" s="196"/>
      <c r="U186" s="196"/>
      <c r="V186" s="196"/>
      <c r="W186" s="196"/>
      <c r="X186" s="196"/>
      <c r="Y186" s="196"/>
      <c r="Z186" s="196"/>
      <c r="AA186" s="196"/>
      <c r="AB186" s="196"/>
      <c r="AC186" s="197">
        <v>849.58</v>
      </c>
      <c r="AD186" s="197"/>
    </row>
    <row r="187" spans="3:30" x14ac:dyDescent="0.25">
      <c r="C187" s="157" t="s">
        <v>2</v>
      </c>
      <c r="G187" s="157" t="s">
        <v>2</v>
      </c>
      <c r="K187" s="157" t="s">
        <v>2</v>
      </c>
      <c r="O187" s="196" t="s">
        <v>499</v>
      </c>
      <c r="P187" s="196"/>
      <c r="Q187" s="196"/>
      <c r="R187" s="196"/>
      <c r="S187" s="196"/>
      <c r="T187" s="196"/>
      <c r="U187" s="196"/>
      <c r="V187" s="196"/>
      <c r="W187" s="196"/>
      <c r="X187" s="196"/>
      <c r="Y187" s="196"/>
      <c r="Z187" s="196"/>
      <c r="AA187" s="196"/>
      <c r="AB187" s="196"/>
      <c r="AC187" s="197">
        <v>17.22</v>
      </c>
      <c r="AD187" s="197"/>
    </row>
    <row r="188" spans="3:30" x14ac:dyDescent="0.25">
      <c r="C188" s="157" t="s">
        <v>2</v>
      </c>
      <c r="G188" s="157" t="s">
        <v>2</v>
      </c>
      <c r="K188" s="157" t="s">
        <v>2</v>
      </c>
      <c r="O188" s="196" t="s">
        <v>499</v>
      </c>
      <c r="P188" s="196"/>
      <c r="Q188" s="196"/>
      <c r="R188" s="196"/>
      <c r="S188" s="196"/>
      <c r="T188" s="196"/>
      <c r="U188" s="196"/>
      <c r="V188" s="196"/>
      <c r="W188" s="196"/>
      <c r="X188" s="196"/>
      <c r="Y188" s="196"/>
      <c r="Z188" s="196"/>
      <c r="AA188" s="196"/>
      <c r="AB188" s="196"/>
      <c r="AC188" s="197">
        <v>114.33</v>
      </c>
      <c r="AD188" s="197"/>
    </row>
    <row r="189" spans="3:30" x14ac:dyDescent="0.25">
      <c r="C189" s="157" t="s">
        <v>2</v>
      </c>
      <c r="G189" s="157" t="s">
        <v>2</v>
      </c>
      <c r="K189" s="157" t="s">
        <v>2</v>
      </c>
      <c r="O189" s="196" t="s">
        <v>499</v>
      </c>
      <c r="P189" s="196"/>
      <c r="Q189" s="196"/>
      <c r="R189" s="196"/>
      <c r="S189" s="196"/>
      <c r="T189" s="196"/>
      <c r="U189" s="196"/>
      <c r="V189" s="196"/>
      <c r="W189" s="196"/>
      <c r="X189" s="196"/>
      <c r="Y189" s="196"/>
      <c r="Z189" s="196"/>
      <c r="AA189" s="196"/>
      <c r="AB189" s="196"/>
      <c r="AC189" s="197">
        <v>158.37</v>
      </c>
      <c r="AD189" s="197"/>
    </row>
    <row r="190" spans="3:30" x14ac:dyDescent="0.25">
      <c r="C190" s="157" t="s">
        <v>2</v>
      </c>
      <c r="G190" s="157" t="s">
        <v>2</v>
      </c>
      <c r="K190" s="157" t="s">
        <v>2</v>
      </c>
      <c r="O190" s="196" t="s">
        <v>499</v>
      </c>
      <c r="P190" s="196"/>
      <c r="Q190" s="196"/>
      <c r="R190" s="196"/>
      <c r="S190" s="196"/>
      <c r="T190" s="196"/>
      <c r="U190" s="196"/>
      <c r="V190" s="196"/>
      <c r="W190" s="196"/>
      <c r="X190" s="196"/>
      <c r="Y190" s="196"/>
      <c r="Z190" s="196"/>
      <c r="AA190" s="196"/>
      <c r="AB190" s="196"/>
      <c r="AC190" s="197">
        <v>237.36</v>
      </c>
      <c r="AD190" s="197"/>
    </row>
    <row r="191" spans="3:30" x14ac:dyDescent="0.25">
      <c r="C191" s="157" t="s">
        <v>2</v>
      </c>
      <c r="G191" s="157" t="s">
        <v>2</v>
      </c>
      <c r="K191" s="157" t="s">
        <v>2</v>
      </c>
      <c r="O191" s="196" t="s">
        <v>499</v>
      </c>
      <c r="P191" s="196"/>
      <c r="Q191" s="196"/>
      <c r="R191" s="196"/>
      <c r="S191" s="196"/>
      <c r="T191" s="196"/>
      <c r="U191" s="196"/>
      <c r="V191" s="196"/>
      <c r="W191" s="196"/>
      <c r="X191" s="196"/>
      <c r="Y191" s="196"/>
      <c r="Z191" s="196"/>
      <c r="AA191" s="196"/>
      <c r="AB191" s="196"/>
      <c r="AC191" s="197">
        <v>266.81</v>
      </c>
      <c r="AD191" s="197"/>
    </row>
    <row r="192" spans="3:30" x14ac:dyDescent="0.25">
      <c r="C192" s="157" t="s">
        <v>2</v>
      </c>
      <c r="G192" s="157" t="s">
        <v>2</v>
      </c>
      <c r="K192" s="157" t="s">
        <v>2</v>
      </c>
      <c r="O192" s="196" t="s">
        <v>499</v>
      </c>
      <c r="P192" s="196"/>
      <c r="Q192" s="196"/>
      <c r="R192" s="196"/>
      <c r="S192" s="196"/>
      <c r="T192" s="196"/>
      <c r="U192" s="196"/>
      <c r="V192" s="196"/>
      <c r="W192" s="196"/>
      <c r="X192" s="196"/>
      <c r="Y192" s="196"/>
      <c r="Z192" s="196"/>
      <c r="AA192" s="196"/>
      <c r="AB192" s="196"/>
      <c r="AC192" s="197">
        <v>1562.63</v>
      </c>
      <c r="AD192" s="197"/>
    </row>
    <row r="193" spans="2:30" x14ac:dyDescent="0.25">
      <c r="B193" s="184" t="s">
        <v>500</v>
      </c>
      <c r="C193" s="184"/>
      <c r="D193" s="184"/>
      <c r="F193" s="184" t="s">
        <v>427</v>
      </c>
      <c r="G193" s="184"/>
      <c r="H193" s="184"/>
      <c r="I193" s="184"/>
      <c r="J193" s="184" t="s">
        <v>501</v>
      </c>
      <c r="K193" s="184"/>
      <c r="L193" s="184"/>
      <c r="N193" s="184" t="s">
        <v>502</v>
      </c>
      <c r="O193" s="184"/>
      <c r="P193" s="184"/>
      <c r="Q193" s="184"/>
      <c r="R193" s="184"/>
      <c r="S193" s="184"/>
      <c r="T193" s="184"/>
      <c r="U193" s="184"/>
      <c r="V193" s="184"/>
      <c r="W193" s="184"/>
      <c r="X193" s="184"/>
      <c r="Y193" s="184"/>
      <c r="Z193" s="184"/>
      <c r="AA193" s="184"/>
      <c r="AC193" s="198">
        <v>1667.7</v>
      </c>
      <c r="AD193" s="198"/>
    </row>
    <row r="194" spans="2:30" x14ac:dyDescent="0.25">
      <c r="C194" s="157" t="s">
        <v>2</v>
      </c>
      <c r="G194" s="157" t="s">
        <v>2</v>
      </c>
      <c r="K194" s="157" t="s">
        <v>2</v>
      </c>
      <c r="O194" s="196" t="s">
        <v>503</v>
      </c>
      <c r="P194" s="196"/>
      <c r="Q194" s="196"/>
      <c r="R194" s="196"/>
      <c r="S194" s="196"/>
      <c r="T194" s="196"/>
      <c r="U194" s="196"/>
      <c r="V194" s="196"/>
      <c r="W194" s="196"/>
      <c r="X194" s="196"/>
      <c r="Y194" s="196"/>
      <c r="Z194" s="196"/>
      <c r="AA194" s="196"/>
      <c r="AB194" s="196"/>
    </row>
    <row r="195" spans="2:30" x14ac:dyDescent="0.25">
      <c r="B195" s="184" t="s">
        <v>504</v>
      </c>
      <c r="C195" s="184"/>
      <c r="D195" s="184"/>
      <c r="F195" s="184" t="s">
        <v>427</v>
      </c>
      <c r="G195" s="184"/>
      <c r="H195" s="184"/>
      <c r="I195" s="184"/>
      <c r="J195" s="184" t="s">
        <v>505</v>
      </c>
      <c r="K195" s="184"/>
      <c r="L195" s="184"/>
      <c r="N195" s="184" t="s">
        <v>506</v>
      </c>
      <c r="O195" s="184"/>
      <c r="P195" s="184"/>
      <c r="Q195" s="184"/>
      <c r="R195" s="184"/>
      <c r="S195" s="184"/>
      <c r="T195" s="184"/>
      <c r="U195" s="184"/>
      <c r="V195" s="184"/>
      <c r="W195" s="184"/>
      <c r="X195" s="184"/>
      <c r="Y195" s="184"/>
      <c r="Z195" s="184"/>
      <c r="AA195" s="184"/>
      <c r="AC195" s="198">
        <v>24.6</v>
      </c>
      <c r="AD195" s="198"/>
    </row>
    <row r="196" spans="2:30" x14ac:dyDescent="0.25">
      <c r="C196" s="157" t="s">
        <v>2</v>
      </c>
      <c r="G196" s="157" t="s">
        <v>2</v>
      </c>
      <c r="K196" s="157" t="s">
        <v>2</v>
      </c>
      <c r="O196" s="196" t="s">
        <v>507</v>
      </c>
      <c r="P196" s="196"/>
      <c r="Q196" s="196"/>
      <c r="R196" s="196"/>
      <c r="S196" s="196"/>
      <c r="T196" s="196"/>
      <c r="U196" s="196"/>
      <c r="V196" s="196"/>
      <c r="W196" s="196"/>
      <c r="X196" s="196"/>
      <c r="Y196" s="196"/>
      <c r="Z196" s="196"/>
      <c r="AA196" s="196"/>
      <c r="AB196" s="196"/>
    </row>
    <row r="197" spans="2:30" x14ac:dyDescent="0.25">
      <c r="B197" s="184" t="s">
        <v>508</v>
      </c>
      <c r="C197" s="184"/>
      <c r="D197" s="184"/>
      <c r="F197" s="184" t="s">
        <v>509</v>
      </c>
      <c r="G197" s="184"/>
      <c r="H197" s="184"/>
      <c r="I197" s="184"/>
      <c r="J197" s="184" t="s">
        <v>510</v>
      </c>
      <c r="K197" s="184"/>
      <c r="L197" s="184"/>
      <c r="N197" s="184" t="s">
        <v>511</v>
      </c>
      <c r="O197" s="184"/>
      <c r="P197" s="184"/>
      <c r="Q197" s="184"/>
      <c r="R197" s="184"/>
      <c r="S197" s="184"/>
      <c r="T197" s="184"/>
      <c r="U197" s="184"/>
      <c r="V197" s="184"/>
      <c r="W197" s="184"/>
      <c r="X197" s="184"/>
      <c r="Y197" s="184"/>
      <c r="Z197" s="184"/>
      <c r="AA197" s="184"/>
      <c r="AC197" s="198">
        <v>1277.5</v>
      </c>
      <c r="AD197" s="198"/>
    </row>
    <row r="198" spans="2:30" x14ac:dyDescent="0.25">
      <c r="C198" s="157" t="s">
        <v>2</v>
      </c>
      <c r="G198" s="157" t="s">
        <v>2</v>
      </c>
      <c r="K198" s="157" t="s">
        <v>2</v>
      </c>
      <c r="O198" s="196" t="s">
        <v>512</v>
      </c>
      <c r="P198" s="196"/>
      <c r="Q198" s="196"/>
      <c r="R198" s="196"/>
      <c r="S198" s="196"/>
      <c r="T198" s="196"/>
      <c r="U198" s="196"/>
      <c r="V198" s="196"/>
      <c r="W198" s="196"/>
      <c r="X198" s="196"/>
      <c r="Y198" s="196"/>
      <c r="Z198" s="196"/>
      <c r="AA198" s="196"/>
      <c r="AB198" s="196"/>
    </row>
    <row r="199" spans="2:30" x14ac:dyDescent="0.25">
      <c r="B199" s="184" t="s">
        <v>513</v>
      </c>
      <c r="C199" s="184"/>
      <c r="D199" s="184"/>
      <c r="F199" s="184" t="s">
        <v>509</v>
      </c>
      <c r="G199" s="184"/>
      <c r="H199" s="184"/>
      <c r="I199" s="184"/>
      <c r="J199" s="184" t="s">
        <v>514</v>
      </c>
      <c r="K199" s="184"/>
      <c r="L199" s="184"/>
      <c r="N199" s="184" t="s">
        <v>515</v>
      </c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4"/>
      <c r="Z199" s="184"/>
      <c r="AA199" s="184"/>
      <c r="AC199" s="198">
        <v>1000</v>
      </c>
      <c r="AD199" s="198"/>
    </row>
    <row r="200" spans="2:30" x14ac:dyDescent="0.25">
      <c r="C200" s="157" t="s">
        <v>2</v>
      </c>
      <c r="G200" s="157" t="s">
        <v>2</v>
      </c>
      <c r="K200" s="157" t="s">
        <v>2</v>
      </c>
      <c r="O200" s="196" t="s">
        <v>516</v>
      </c>
      <c r="P200" s="196"/>
      <c r="Q200" s="196"/>
      <c r="R200" s="196"/>
      <c r="S200" s="196"/>
      <c r="T200" s="196"/>
      <c r="U200" s="196"/>
      <c r="V200" s="196"/>
      <c r="W200" s="196"/>
      <c r="X200" s="196"/>
      <c r="Y200" s="196"/>
      <c r="Z200" s="196"/>
      <c r="AA200" s="196"/>
      <c r="AB200" s="196"/>
    </row>
    <row r="201" spans="2:30" x14ac:dyDescent="0.25">
      <c r="B201" s="184" t="s">
        <v>517</v>
      </c>
      <c r="C201" s="184"/>
      <c r="D201" s="184"/>
      <c r="F201" s="184" t="s">
        <v>509</v>
      </c>
      <c r="G201" s="184"/>
      <c r="H201" s="184"/>
      <c r="I201" s="184"/>
      <c r="J201" s="184" t="s">
        <v>518</v>
      </c>
      <c r="K201" s="184"/>
      <c r="L201" s="184"/>
      <c r="N201" s="184" t="s">
        <v>519</v>
      </c>
      <c r="O201" s="184"/>
      <c r="P201" s="184"/>
      <c r="Q201" s="184"/>
      <c r="R201" s="184"/>
      <c r="S201" s="184"/>
      <c r="T201" s="184"/>
      <c r="U201" s="184"/>
      <c r="V201" s="184"/>
      <c r="W201" s="184"/>
      <c r="X201" s="184"/>
      <c r="Y201" s="184"/>
      <c r="Z201" s="184"/>
      <c r="AA201" s="184"/>
      <c r="AC201" s="198">
        <v>150</v>
      </c>
      <c r="AD201" s="198"/>
    </row>
    <row r="202" spans="2:30" x14ac:dyDescent="0.25">
      <c r="C202" s="157" t="s">
        <v>2</v>
      </c>
      <c r="G202" s="157" t="s">
        <v>2</v>
      </c>
      <c r="K202" s="157" t="s">
        <v>2</v>
      </c>
      <c r="O202" s="196" t="s">
        <v>520</v>
      </c>
      <c r="P202" s="196"/>
      <c r="Q202" s="196"/>
      <c r="R202" s="196"/>
      <c r="S202" s="196"/>
      <c r="T202" s="196"/>
      <c r="U202" s="196"/>
      <c r="V202" s="196"/>
      <c r="W202" s="196"/>
      <c r="X202" s="196"/>
      <c r="Y202" s="196"/>
      <c r="Z202" s="196"/>
      <c r="AA202" s="196"/>
      <c r="AB202" s="196"/>
    </row>
    <row r="203" spans="2:30" x14ac:dyDescent="0.25">
      <c r="B203" s="184" t="s">
        <v>521</v>
      </c>
      <c r="C203" s="184"/>
      <c r="D203" s="184"/>
      <c r="F203" s="184" t="s">
        <v>522</v>
      </c>
      <c r="G203" s="184"/>
      <c r="H203" s="184"/>
      <c r="I203" s="184"/>
      <c r="J203" s="184" t="s">
        <v>428</v>
      </c>
      <c r="K203" s="184"/>
      <c r="L203" s="184"/>
      <c r="N203" s="184" t="s">
        <v>429</v>
      </c>
      <c r="O203" s="184"/>
      <c r="P203" s="184"/>
      <c r="Q203" s="184"/>
      <c r="R203" s="184"/>
      <c r="S203" s="184"/>
      <c r="T203" s="184"/>
      <c r="U203" s="184"/>
      <c r="V203" s="184"/>
      <c r="W203" s="184"/>
      <c r="X203" s="184"/>
      <c r="Y203" s="184"/>
      <c r="Z203" s="184"/>
      <c r="AA203" s="184"/>
      <c r="AC203" s="198">
        <v>257.22000000000003</v>
      </c>
      <c r="AD203" s="198"/>
    </row>
    <row r="204" spans="2:30" x14ac:dyDescent="0.25">
      <c r="C204" s="157" t="s">
        <v>2</v>
      </c>
      <c r="G204" s="157" t="s">
        <v>2</v>
      </c>
      <c r="K204" s="157" t="s">
        <v>2</v>
      </c>
      <c r="O204" s="196" t="s">
        <v>523</v>
      </c>
      <c r="P204" s="196"/>
      <c r="Q204" s="196"/>
      <c r="R204" s="196"/>
      <c r="S204" s="196"/>
      <c r="T204" s="196"/>
      <c r="U204" s="196"/>
      <c r="V204" s="196"/>
      <c r="W204" s="196"/>
      <c r="X204" s="196"/>
      <c r="Y204" s="196"/>
      <c r="Z204" s="196"/>
      <c r="AA204" s="196"/>
      <c r="AB204" s="196"/>
      <c r="AC204" s="197">
        <v>128.61000000000001</v>
      </c>
      <c r="AD204" s="197"/>
    </row>
    <row r="205" spans="2:30" x14ac:dyDescent="0.25">
      <c r="C205" s="157" t="s">
        <v>2</v>
      </c>
      <c r="G205" s="157" t="s">
        <v>2</v>
      </c>
      <c r="K205" s="157" t="s">
        <v>2</v>
      </c>
      <c r="O205" s="196" t="s">
        <v>524</v>
      </c>
      <c r="P205" s="196"/>
      <c r="Q205" s="196"/>
      <c r="R205" s="196"/>
      <c r="S205" s="196"/>
      <c r="T205" s="196"/>
      <c r="U205" s="196"/>
      <c r="V205" s="196"/>
      <c r="W205" s="196"/>
      <c r="X205" s="196"/>
      <c r="Y205" s="196"/>
      <c r="Z205" s="196"/>
      <c r="AA205" s="196"/>
      <c r="AB205" s="196"/>
      <c r="AC205" s="197">
        <v>128.61000000000001</v>
      </c>
      <c r="AD205" s="197"/>
    </row>
    <row r="206" spans="2:30" x14ac:dyDescent="0.25">
      <c r="B206" s="184" t="s">
        <v>525</v>
      </c>
      <c r="C206" s="184"/>
      <c r="D206" s="184"/>
      <c r="F206" s="184" t="s">
        <v>522</v>
      </c>
      <c r="G206" s="184"/>
      <c r="H206" s="184"/>
      <c r="I206" s="184"/>
      <c r="J206" s="184" t="s">
        <v>526</v>
      </c>
      <c r="K206" s="184"/>
      <c r="L206" s="184"/>
      <c r="N206" s="184" t="s">
        <v>527</v>
      </c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  <c r="Z206" s="184"/>
      <c r="AA206" s="184"/>
      <c r="AC206" s="198">
        <v>408.63</v>
      </c>
      <c r="AD206" s="198"/>
    </row>
    <row r="207" spans="2:30" x14ac:dyDescent="0.25">
      <c r="C207" s="157" t="s">
        <v>2</v>
      </c>
      <c r="G207" s="157" t="s">
        <v>2</v>
      </c>
      <c r="K207" s="157" t="s">
        <v>2</v>
      </c>
      <c r="O207" s="196" t="s">
        <v>528</v>
      </c>
      <c r="P207" s="196"/>
      <c r="Q207" s="196"/>
      <c r="R207" s="196"/>
      <c r="S207" s="196"/>
      <c r="T207" s="196"/>
      <c r="U207" s="196"/>
      <c r="V207" s="196"/>
      <c r="W207" s="196"/>
      <c r="X207" s="196"/>
      <c r="Y207" s="196"/>
      <c r="Z207" s="196"/>
      <c r="AA207" s="196"/>
      <c r="AB207" s="196"/>
    </row>
    <row r="208" spans="2:30" x14ac:dyDescent="0.25">
      <c r="B208" s="184" t="s">
        <v>529</v>
      </c>
      <c r="C208" s="184"/>
      <c r="D208" s="184"/>
      <c r="F208" s="184" t="s">
        <v>522</v>
      </c>
      <c r="G208" s="184"/>
      <c r="H208" s="184"/>
      <c r="I208" s="184"/>
      <c r="J208" s="184" t="s">
        <v>530</v>
      </c>
      <c r="K208" s="184"/>
      <c r="L208" s="184"/>
      <c r="N208" s="184" t="s">
        <v>506</v>
      </c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  <c r="Y208" s="184"/>
      <c r="Z208" s="184"/>
      <c r="AA208" s="184"/>
      <c r="AC208" s="198">
        <v>1000</v>
      </c>
      <c r="AD208" s="198"/>
    </row>
    <row r="209" spans="1:30" x14ac:dyDescent="0.25">
      <c r="C209" s="157" t="s">
        <v>2</v>
      </c>
      <c r="G209" s="157" t="s">
        <v>2</v>
      </c>
      <c r="K209" s="157" t="s">
        <v>2</v>
      </c>
      <c r="O209" s="196" t="s">
        <v>531</v>
      </c>
      <c r="P209" s="196"/>
      <c r="Q209" s="196"/>
      <c r="R209" s="196"/>
      <c r="S209" s="196"/>
      <c r="T209" s="196"/>
      <c r="U209" s="196"/>
      <c r="V209" s="196"/>
      <c r="W209" s="196"/>
      <c r="X209" s="196"/>
      <c r="Y209" s="196"/>
      <c r="Z209" s="196"/>
      <c r="AA209" s="196"/>
      <c r="AB209" s="196"/>
    </row>
    <row r="210" spans="1:30" x14ac:dyDescent="0.25">
      <c r="B210" s="184" t="s">
        <v>532</v>
      </c>
      <c r="C210" s="184"/>
      <c r="D210" s="184"/>
      <c r="F210" s="184" t="s">
        <v>522</v>
      </c>
      <c r="G210" s="184"/>
      <c r="H210" s="184"/>
      <c r="I210" s="184"/>
      <c r="J210" s="184" t="s">
        <v>434</v>
      </c>
      <c r="K210" s="184"/>
      <c r="L210" s="184"/>
      <c r="N210" s="184" t="s">
        <v>435</v>
      </c>
      <c r="O210" s="184"/>
      <c r="P210" s="184"/>
      <c r="Q210" s="184"/>
      <c r="R210" s="184"/>
      <c r="S210" s="184"/>
      <c r="T210" s="184"/>
      <c r="U210" s="184"/>
      <c r="V210" s="184"/>
      <c r="W210" s="184"/>
      <c r="X210" s="184"/>
      <c r="Y210" s="184"/>
      <c r="Z210" s="184"/>
      <c r="AA210" s="184"/>
      <c r="AC210" s="198">
        <v>206.63</v>
      </c>
      <c r="AD210" s="198"/>
    </row>
    <row r="211" spans="1:30" x14ac:dyDescent="0.25">
      <c r="C211" s="157" t="s">
        <v>2</v>
      </c>
      <c r="G211" s="157" t="s">
        <v>2</v>
      </c>
      <c r="K211" s="157" t="s">
        <v>2</v>
      </c>
      <c r="O211" s="196" t="s">
        <v>533</v>
      </c>
      <c r="P211" s="196"/>
      <c r="Q211" s="196"/>
      <c r="R211" s="196"/>
      <c r="S211" s="196"/>
      <c r="T211" s="196"/>
      <c r="U211" s="196"/>
      <c r="V211" s="196"/>
      <c r="W211" s="196"/>
      <c r="X211" s="196"/>
      <c r="Y211" s="196"/>
      <c r="Z211" s="196"/>
      <c r="AA211" s="196"/>
      <c r="AB211" s="196"/>
      <c r="AC211" s="197">
        <v>115.5</v>
      </c>
      <c r="AD211" s="197"/>
    </row>
    <row r="212" spans="1:30" x14ac:dyDescent="0.25">
      <c r="C212" s="157" t="s">
        <v>2</v>
      </c>
      <c r="G212" s="157" t="s">
        <v>2</v>
      </c>
      <c r="K212" s="157" t="s">
        <v>2</v>
      </c>
      <c r="O212" s="196" t="s">
        <v>534</v>
      </c>
      <c r="P212" s="196"/>
      <c r="Q212" s="196"/>
      <c r="R212" s="196"/>
      <c r="S212" s="196"/>
      <c r="T212" s="196"/>
      <c r="U212" s="196"/>
      <c r="V212" s="196"/>
      <c r="W212" s="196"/>
      <c r="X212" s="196"/>
      <c r="Y212" s="196"/>
      <c r="Z212" s="196"/>
      <c r="AA212" s="196"/>
      <c r="AB212" s="196"/>
      <c r="AC212" s="197">
        <v>91.13</v>
      </c>
      <c r="AD212" s="197"/>
    </row>
    <row r="213" spans="1:30" ht="21.75" customHeight="1" x14ac:dyDescent="0.25"/>
    <row r="214" spans="1:30" ht="12" customHeight="1" x14ac:dyDescent="0.25"/>
    <row r="215" spans="1:30" ht="13.5" customHeight="1" x14ac:dyDescent="0.25">
      <c r="A215" s="182" t="s">
        <v>380</v>
      </c>
      <c r="B215" s="182"/>
      <c r="C215" s="182"/>
      <c r="D215" s="182"/>
      <c r="E215" s="182"/>
      <c r="F215" s="182"/>
      <c r="G215" s="182"/>
      <c r="H215" s="182"/>
      <c r="I215" s="182"/>
      <c r="J215" s="182"/>
      <c r="K215" s="182"/>
      <c r="L215" s="182"/>
      <c r="M215" s="182"/>
      <c r="R215" s="183" t="s">
        <v>535</v>
      </c>
      <c r="S215" s="183"/>
      <c r="T215" s="183"/>
      <c r="U215" s="183"/>
      <c r="V215" s="183"/>
      <c r="W215" s="183"/>
      <c r="X215" s="183"/>
      <c r="Y215" s="183"/>
      <c r="Z215" s="183"/>
      <c r="AA215" s="183"/>
      <c r="AB215" s="183"/>
      <c r="AC215" s="183"/>
      <c r="AD215" s="183"/>
    </row>
    <row r="216" spans="1:30" ht="25.5" customHeight="1" x14ac:dyDescent="0.25">
      <c r="C216" s="188" t="s">
        <v>290</v>
      </c>
      <c r="D216" s="188"/>
      <c r="E216" s="188"/>
      <c r="F216" s="188"/>
      <c r="G216" s="188"/>
      <c r="H216" s="188"/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88"/>
      <c r="Y216" s="188"/>
      <c r="Z216" s="188"/>
      <c r="AA216" s="188"/>
      <c r="AB216" s="188"/>
      <c r="AC216" s="188"/>
    </row>
    <row r="217" spans="1:30" ht="7.5" customHeight="1" x14ac:dyDescent="0.25"/>
    <row r="218" spans="1:30" ht="18.75" customHeight="1" x14ac:dyDescent="0.25">
      <c r="I218" s="202" t="s">
        <v>291</v>
      </c>
      <c r="J218" s="202"/>
      <c r="K218" s="202"/>
      <c r="L218" s="202"/>
      <c r="M218" s="202"/>
      <c r="N218" s="202"/>
      <c r="O218" s="202"/>
      <c r="P218" s="202"/>
      <c r="S218" s="203" t="s">
        <v>292</v>
      </c>
      <c r="T218" s="203"/>
      <c r="U218" s="203"/>
      <c r="V218" s="203"/>
      <c r="W218" s="203"/>
      <c r="X218" s="203"/>
      <c r="Y218" s="203"/>
    </row>
    <row r="219" spans="1:30" ht="6.75" customHeight="1" x14ac:dyDescent="0.25"/>
    <row r="220" spans="1:30" ht="14.25" customHeight="1" x14ac:dyDescent="0.25">
      <c r="A220" s="199" t="s">
        <v>293</v>
      </c>
      <c r="B220" s="199"/>
      <c r="C220" s="199"/>
      <c r="D220" s="199"/>
      <c r="E220" s="199"/>
      <c r="F220" s="199"/>
      <c r="G220" s="199"/>
      <c r="H220" s="199"/>
      <c r="I220" s="199"/>
      <c r="J220" s="199"/>
      <c r="K220" s="199"/>
      <c r="L220" s="199"/>
      <c r="M220" s="199"/>
      <c r="N220" s="199"/>
      <c r="O220" s="199"/>
    </row>
    <row r="221" spans="1:30" x14ac:dyDescent="0.25">
      <c r="B221" s="200" t="s">
        <v>294</v>
      </c>
      <c r="C221" s="200"/>
      <c r="D221" s="200"/>
      <c r="F221" s="200" t="s">
        <v>295</v>
      </c>
      <c r="G221" s="200"/>
      <c r="H221" s="200"/>
      <c r="I221" s="200"/>
      <c r="J221" s="200" t="s">
        <v>296</v>
      </c>
      <c r="K221" s="200"/>
      <c r="L221" s="200"/>
      <c r="N221" s="200" t="s">
        <v>297</v>
      </c>
      <c r="O221" s="200"/>
      <c r="P221" s="200"/>
      <c r="Q221" s="200"/>
      <c r="R221" s="200"/>
      <c r="S221" s="200"/>
      <c r="T221" s="200"/>
      <c r="U221" s="200"/>
      <c r="V221" s="200"/>
      <c r="W221" s="200"/>
      <c r="X221" s="200"/>
      <c r="Y221" s="200"/>
      <c r="Z221" s="200"/>
      <c r="AA221" s="200"/>
      <c r="AC221" s="201" t="s">
        <v>298</v>
      </c>
      <c r="AD221" s="201"/>
    </row>
    <row r="222" spans="1:30" x14ac:dyDescent="0.25">
      <c r="B222" s="184" t="s">
        <v>536</v>
      </c>
      <c r="C222" s="184"/>
      <c r="D222" s="184"/>
      <c r="F222" s="184" t="s">
        <v>522</v>
      </c>
      <c r="G222" s="184"/>
      <c r="H222" s="184"/>
      <c r="I222" s="184"/>
      <c r="J222" s="184" t="s">
        <v>537</v>
      </c>
      <c r="K222" s="184"/>
      <c r="L222" s="184"/>
      <c r="N222" s="184" t="s">
        <v>538</v>
      </c>
      <c r="O222" s="184"/>
      <c r="P222" s="184"/>
      <c r="Q222" s="184"/>
      <c r="R222" s="184"/>
      <c r="S222" s="184"/>
      <c r="T222" s="184"/>
      <c r="U222" s="184"/>
      <c r="V222" s="184"/>
      <c r="W222" s="184"/>
      <c r="X222" s="184"/>
      <c r="Y222" s="184"/>
      <c r="Z222" s="184"/>
      <c r="AA222" s="184"/>
      <c r="AC222" s="198">
        <v>29</v>
      </c>
      <c r="AD222" s="198"/>
    </row>
    <row r="223" spans="1:30" x14ac:dyDescent="0.25">
      <c r="C223" s="157" t="s">
        <v>2</v>
      </c>
      <c r="G223" s="157" t="s">
        <v>2</v>
      </c>
      <c r="K223" s="157" t="s">
        <v>2</v>
      </c>
      <c r="O223" s="196" t="s">
        <v>539</v>
      </c>
      <c r="P223" s="196"/>
      <c r="Q223" s="196"/>
      <c r="R223" s="196"/>
      <c r="S223" s="196"/>
      <c r="T223" s="196"/>
      <c r="U223" s="196"/>
      <c r="V223" s="196"/>
      <c r="W223" s="196"/>
      <c r="X223" s="196"/>
      <c r="Y223" s="196"/>
      <c r="Z223" s="196"/>
      <c r="AA223" s="196"/>
      <c r="AB223" s="196"/>
    </row>
    <row r="224" spans="1:30" x14ac:dyDescent="0.25">
      <c r="B224" s="184" t="s">
        <v>540</v>
      </c>
      <c r="C224" s="184"/>
      <c r="D224" s="184"/>
      <c r="F224" s="184" t="s">
        <v>522</v>
      </c>
      <c r="G224" s="184"/>
      <c r="H224" s="184"/>
      <c r="I224" s="184"/>
      <c r="J224" s="184" t="s">
        <v>343</v>
      </c>
      <c r="K224" s="184"/>
      <c r="L224" s="184"/>
      <c r="N224" s="184" t="s">
        <v>344</v>
      </c>
      <c r="O224" s="184"/>
      <c r="P224" s="184"/>
      <c r="Q224" s="184"/>
      <c r="R224" s="184"/>
      <c r="S224" s="184"/>
      <c r="T224" s="184"/>
      <c r="U224" s="184"/>
      <c r="V224" s="184"/>
      <c r="W224" s="184"/>
      <c r="X224" s="184"/>
      <c r="Y224" s="184"/>
      <c r="Z224" s="184"/>
      <c r="AA224" s="184"/>
      <c r="AC224" s="198">
        <v>911.65</v>
      </c>
      <c r="AD224" s="198"/>
    </row>
    <row r="225" spans="2:30" x14ac:dyDescent="0.25">
      <c r="C225" s="157" t="s">
        <v>2</v>
      </c>
      <c r="G225" s="157" t="s">
        <v>2</v>
      </c>
      <c r="K225" s="157" t="s">
        <v>2</v>
      </c>
      <c r="O225" s="196" t="s">
        <v>541</v>
      </c>
      <c r="P225" s="196"/>
      <c r="Q225" s="196"/>
      <c r="R225" s="196"/>
      <c r="S225" s="196"/>
      <c r="T225" s="196"/>
      <c r="U225" s="196"/>
      <c r="V225" s="196"/>
      <c r="W225" s="196"/>
      <c r="X225" s="196"/>
      <c r="Y225" s="196"/>
      <c r="Z225" s="196"/>
      <c r="AA225" s="196"/>
      <c r="AB225" s="196"/>
    </row>
    <row r="226" spans="2:30" x14ac:dyDescent="0.25">
      <c r="B226" s="184" t="s">
        <v>542</v>
      </c>
      <c r="C226" s="184"/>
      <c r="D226" s="184"/>
      <c r="F226" s="184" t="s">
        <v>522</v>
      </c>
      <c r="G226" s="184"/>
      <c r="H226" s="184"/>
      <c r="I226" s="184"/>
      <c r="J226" s="184" t="s">
        <v>543</v>
      </c>
      <c r="K226" s="184"/>
      <c r="L226" s="184"/>
      <c r="N226" s="184" t="s">
        <v>544</v>
      </c>
      <c r="O226" s="184"/>
      <c r="P226" s="184"/>
      <c r="Q226" s="184"/>
      <c r="R226" s="184"/>
      <c r="S226" s="184"/>
      <c r="T226" s="184"/>
      <c r="U226" s="184"/>
      <c r="V226" s="184"/>
      <c r="W226" s="184"/>
      <c r="X226" s="184"/>
      <c r="Y226" s="184"/>
      <c r="Z226" s="184"/>
      <c r="AA226" s="184"/>
      <c r="AC226" s="198">
        <v>1400</v>
      </c>
      <c r="AD226" s="198"/>
    </row>
    <row r="227" spans="2:30" x14ac:dyDescent="0.25">
      <c r="C227" s="157" t="s">
        <v>2</v>
      </c>
      <c r="G227" s="157" t="s">
        <v>2</v>
      </c>
      <c r="K227" s="157" t="s">
        <v>2</v>
      </c>
      <c r="O227" s="196" t="s">
        <v>545</v>
      </c>
      <c r="P227" s="196"/>
      <c r="Q227" s="196"/>
      <c r="R227" s="196"/>
      <c r="S227" s="196"/>
      <c r="T227" s="196"/>
      <c r="U227" s="196"/>
      <c r="V227" s="196"/>
      <c r="W227" s="196"/>
      <c r="X227" s="196"/>
      <c r="Y227" s="196"/>
      <c r="Z227" s="196"/>
      <c r="AA227" s="196"/>
      <c r="AB227" s="196"/>
    </row>
    <row r="228" spans="2:30" x14ac:dyDescent="0.25">
      <c r="B228" s="184" t="s">
        <v>546</v>
      </c>
      <c r="C228" s="184"/>
      <c r="D228" s="184"/>
      <c r="F228" s="184" t="s">
        <v>522</v>
      </c>
      <c r="G228" s="184"/>
      <c r="H228" s="184"/>
      <c r="I228" s="184"/>
      <c r="J228" s="184" t="s">
        <v>547</v>
      </c>
      <c r="K228" s="184"/>
      <c r="L228" s="184"/>
      <c r="N228" s="184" t="s">
        <v>548</v>
      </c>
      <c r="O228" s="184"/>
      <c r="P228" s="184"/>
      <c r="Q228" s="184"/>
      <c r="R228" s="184"/>
      <c r="S228" s="184"/>
      <c r="T228" s="184"/>
      <c r="U228" s="184"/>
      <c r="V228" s="184"/>
      <c r="W228" s="184"/>
      <c r="X228" s="184"/>
      <c r="Y228" s="184"/>
      <c r="Z228" s="184"/>
      <c r="AA228" s="184"/>
      <c r="AC228" s="198">
        <v>850</v>
      </c>
      <c r="AD228" s="198"/>
    </row>
    <row r="229" spans="2:30" x14ac:dyDescent="0.25">
      <c r="C229" s="157" t="s">
        <v>2</v>
      </c>
      <c r="G229" s="157" t="s">
        <v>2</v>
      </c>
      <c r="K229" s="157" t="s">
        <v>2</v>
      </c>
      <c r="O229" s="196" t="s">
        <v>549</v>
      </c>
      <c r="P229" s="196"/>
      <c r="Q229" s="196"/>
      <c r="R229" s="196"/>
      <c r="S229" s="196"/>
      <c r="T229" s="196"/>
      <c r="U229" s="196"/>
      <c r="V229" s="196"/>
      <c r="W229" s="196"/>
      <c r="X229" s="196"/>
      <c r="Y229" s="196"/>
      <c r="Z229" s="196"/>
      <c r="AA229" s="196"/>
      <c r="AB229" s="196"/>
    </row>
    <row r="230" spans="2:30" x14ac:dyDescent="0.25">
      <c r="B230" s="184" t="s">
        <v>550</v>
      </c>
      <c r="C230" s="184"/>
      <c r="D230" s="184"/>
      <c r="F230" s="184" t="s">
        <v>522</v>
      </c>
      <c r="G230" s="184"/>
      <c r="H230" s="184"/>
      <c r="I230" s="184"/>
      <c r="J230" s="184" t="s">
        <v>494</v>
      </c>
      <c r="K230" s="184"/>
      <c r="L230" s="184"/>
      <c r="N230" s="184" t="s">
        <v>495</v>
      </c>
      <c r="O230" s="184"/>
      <c r="P230" s="184"/>
      <c r="Q230" s="184"/>
      <c r="R230" s="184"/>
      <c r="S230" s="184"/>
      <c r="T230" s="184"/>
      <c r="U230" s="184"/>
      <c r="V230" s="184"/>
      <c r="W230" s="184"/>
      <c r="X230" s="184"/>
      <c r="Y230" s="184"/>
      <c r="Z230" s="184"/>
      <c r="AA230" s="184"/>
      <c r="AC230" s="198">
        <v>35</v>
      </c>
      <c r="AD230" s="198"/>
    </row>
    <row r="231" spans="2:30" x14ac:dyDescent="0.25">
      <c r="C231" s="157" t="s">
        <v>2</v>
      </c>
      <c r="G231" s="157" t="s">
        <v>2</v>
      </c>
      <c r="K231" s="157" t="s">
        <v>2</v>
      </c>
      <c r="O231" s="196" t="s">
        <v>496</v>
      </c>
      <c r="P231" s="196"/>
      <c r="Q231" s="196"/>
      <c r="R231" s="196"/>
      <c r="S231" s="196"/>
      <c r="T231" s="196"/>
      <c r="U231" s="196"/>
      <c r="V231" s="196"/>
      <c r="W231" s="196"/>
      <c r="X231" s="196"/>
      <c r="Y231" s="196"/>
      <c r="Z231" s="196"/>
      <c r="AA231" s="196"/>
      <c r="AB231" s="196"/>
    </row>
    <row r="232" spans="2:30" x14ac:dyDescent="0.25">
      <c r="B232" s="184" t="s">
        <v>551</v>
      </c>
      <c r="C232" s="184"/>
      <c r="D232" s="184"/>
      <c r="F232" s="184" t="s">
        <v>522</v>
      </c>
      <c r="G232" s="184"/>
      <c r="H232" s="184"/>
      <c r="I232" s="184"/>
      <c r="J232" s="184" t="s">
        <v>552</v>
      </c>
      <c r="K232" s="184"/>
      <c r="L232" s="184"/>
      <c r="N232" s="184" t="s">
        <v>553</v>
      </c>
      <c r="O232" s="184"/>
      <c r="P232" s="184"/>
      <c r="Q232" s="184"/>
      <c r="R232" s="184"/>
      <c r="S232" s="184"/>
      <c r="T232" s="184"/>
      <c r="U232" s="184"/>
      <c r="V232" s="184"/>
      <c r="W232" s="184"/>
      <c r="X232" s="184"/>
      <c r="Y232" s="184"/>
      <c r="Z232" s="184"/>
      <c r="AA232" s="184"/>
      <c r="AC232" s="198">
        <v>9000</v>
      </c>
      <c r="AD232" s="198"/>
    </row>
    <row r="233" spans="2:30" x14ac:dyDescent="0.25">
      <c r="C233" s="157" t="s">
        <v>2</v>
      </c>
      <c r="G233" s="157" t="s">
        <v>2</v>
      </c>
      <c r="K233" s="157" t="s">
        <v>2</v>
      </c>
      <c r="O233" s="196" t="s">
        <v>554</v>
      </c>
      <c r="P233" s="196"/>
      <c r="Q233" s="196"/>
      <c r="R233" s="196"/>
      <c r="S233" s="196"/>
      <c r="T233" s="196"/>
      <c r="U233" s="196"/>
      <c r="V233" s="196"/>
      <c r="W233" s="196"/>
      <c r="X233" s="196"/>
      <c r="Y233" s="196"/>
      <c r="Z233" s="196"/>
      <c r="AA233" s="196"/>
      <c r="AB233" s="196"/>
      <c r="AC233" s="197">
        <v>1500</v>
      </c>
      <c r="AD233" s="197"/>
    </row>
    <row r="234" spans="2:30" x14ac:dyDescent="0.25">
      <c r="C234" s="157" t="s">
        <v>2</v>
      </c>
      <c r="G234" s="157" t="s">
        <v>2</v>
      </c>
      <c r="K234" s="157" t="s">
        <v>2</v>
      </c>
      <c r="O234" s="196" t="s">
        <v>555</v>
      </c>
      <c r="P234" s="196"/>
      <c r="Q234" s="196"/>
      <c r="R234" s="196"/>
      <c r="S234" s="196"/>
      <c r="T234" s="196"/>
      <c r="U234" s="196"/>
      <c r="V234" s="196"/>
      <c r="W234" s="196"/>
      <c r="X234" s="196"/>
      <c r="Y234" s="196"/>
      <c r="Z234" s="196"/>
      <c r="AA234" s="196"/>
      <c r="AB234" s="196"/>
      <c r="AC234" s="197">
        <v>1500</v>
      </c>
      <c r="AD234" s="197"/>
    </row>
    <row r="235" spans="2:30" x14ac:dyDescent="0.25">
      <c r="C235" s="157" t="s">
        <v>2</v>
      </c>
      <c r="G235" s="157" t="s">
        <v>2</v>
      </c>
      <c r="K235" s="157" t="s">
        <v>2</v>
      </c>
      <c r="O235" s="196" t="s">
        <v>556</v>
      </c>
      <c r="P235" s="196"/>
      <c r="Q235" s="196"/>
      <c r="R235" s="196"/>
      <c r="S235" s="196"/>
      <c r="T235" s="196"/>
      <c r="U235" s="196"/>
      <c r="V235" s="196"/>
      <c r="W235" s="196"/>
      <c r="X235" s="196"/>
      <c r="Y235" s="196"/>
      <c r="Z235" s="196"/>
      <c r="AA235" s="196"/>
      <c r="AB235" s="196"/>
      <c r="AC235" s="197">
        <v>1000</v>
      </c>
      <c r="AD235" s="197"/>
    </row>
    <row r="236" spans="2:30" x14ac:dyDescent="0.25">
      <c r="C236" s="157" t="s">
        <v>2</v>
      </c>
      <c r="G236" s="157" t="s">
        <v>2</v>
      </c>
      <c r="K236" s="157" t="s">
        <v>2</v>
      </c>
      <c r="O236" s="196" t="s">
        <v>557</v>
      </c>
      <c r="P236" s="196"/>
      <c r="Q236" s="196"/>
      <c r="R236" s="196"/>
      <c r="S236" s="196"/>
      <c r="T236" s="196"/>
      <c r="U236" s="196"/>
      <c r="V236" s="196"/>
      <c r="W236" s="196"/>
      <c r="X236" s="196"/>
      <c r="Y236" s="196"/>
      <c r="Z236" s="196"/>
      <c r="AA236" s="196"/>
      <c r="AB236" s="196"/>
      <c r="AC236" s="197">
        <v>1000</v>
      </c>
      <c r="AD236" s="197"/>
    </row>
    <row r="237" spans="2:30" x14ac:dyDescent="0.25">
      <c r="C237" s="157" t="s">
        <v>2</v>
      </c>
      <c r="G237" s="157" t="s">
        <v>2</v>
      </c>
      <c r="K237" s="157" t="s">
        <v>2</v>
      </c>
      <c r="O237" s="196" t="s">
        <v>558</v>
      </c>
      <c r="P237" s="196"/>
      <c r="Q237" s="196"/>
      <c r="R237" s="196"/>
      <c r="S237" s="196"/>
      <c r="T237" s="196"/>
      <c r="U237" s="196"/>
      <c r="V237" s="196"/>
      <c r="W237" s="196"/>
      <c r="X237" s="196"/>
      <c r="Y237" s="196"/>
      <c r="Z237" s="196"/>
      <c r="AA237" s="196"/>
      <c r="AB237" s="196"/>
      <c r="AC237" s="197">
        <v>500</v>
      </c>
      <c r="AD237" s="197"/>
    </row>
    <row r="238" spans="2:30" x14ac:dyDescent="0.25">
      <c r="C238" s="157" t="s">
        <v>2</v>
      </c>
      <c r="G238" s="157" t="s">
        <v>2</v>
      </c>
      <c r="K238" s="157" t="s">
        <v>2</v>
      </c>
      <c r="O238" s="196" t="s">
        <v>559</v>
      </c>
      <c r="P238" s="196"/>
      <c r="Q238" s="196"/>
      <c r="R238" s="196"/>
      <c r="S238" s="196"/>
      <c r="T238" s="196"/>
      <c r="U238" s="196"/>
      <c r="V238" s="196"/>
      <c r="W238" s="196"/>
      <c r="X238" s="196"/>
      <c r="Y238" s="196"/>
      <c r="Z238" s="196"/>
      <c r="AA238" s="196"/>
      <c r="AB238" s="196"/>
      <c r="AC238" s="197">
        <v>1500</v>
      </c>
      <c r="AD238" s="197"/>
    </row>
    <row r="239" spans="2:30" x14ac:dyDescent="0.25">
      <c r="C239" s="157" t="s">
        <v>2</v>
      </c>
      <c r="G239" s="157" t="s">
        <v>2</v>
      </c>
      <c r="K239" s="157" t="s">
        <v>2</v>
      </c>
      <c r="O239" s="196" t="s">
        <v>560</v>
      </c>
      <c r="P239" s="196"/>
      <c r="Q239" s="196"/>
      <c r="R239" s="196"/>
      <c r="S239" s="196"/>
      <c r="T239" s="196"/>
      <c r="U239" s="196"/>
      <c r="V239" s="196"/>
      <c r="W239" s="196"/>
      <c r="X239" s="196"/>
      <c r="Y239" s="196"/>
      <c r="Z239" s="196"/>
      <c r="AA239" s="196"/>
      <c r="AB239" s="196"/>
      <c r="AC239" s="197">
        <v>500</v>
      </c>
      <c r="AD239" s="197"/>
    </row>
    <row r="240" spans="2:30" x14ac:dyDescent="0.25">
      <c r="C240" s="157" t="s">
        <v>2</v>
      </c>
      <c r="G240" s="157" t="s">
        <v>2</v>
      </c>
      <c r="K240" s="157" t="s">
        <v>2</v>
      </c>
      <c r="O240" s="196" t="s">
        <v>561</v>
      </c>
      <c r="P240" s="196"/>
      <c r="Q240" s="196"/>
      <c r="R240" s="196"/>
      <c r="S240" s="196"/>
      <c r="T240" s="196"/>
      <c r="U240" s="196"/>
      <c r="V240" s="196"/>
      <c r="W240" s="196"/>
      <c r="X240" s="196"/>
      <c r="Y240" s="196"/>
      <c r="Z240" s="196"/>
      <c r="AA240" s="196"/>
      <c r="AB240" s="196"/>
      <c r="AC240" s="197">
        <v>1000</v>
      </c>
      <c r="AD240" s="197"/>
    </row>
    <row r="241" spans="2:30" x14ac:dyDescent="0.25">
      <c r="C241" s="157" t="s">
        <v>2</v>
      </c>
      <c r="G241" s="157" t="s">
        <v>2</v>
      </c>
      <c r="K241" s="157" t="s">
        <v>2</v>
      </c>
      <c r="O241" s="196" t="s">
        <v>562</v>
      </c>
      <c r="P241" s="196"/>
      <c r="Q241" s="196"/>
      <c r="R241" s="196"/>
      <c r="S241" s="196"/>
      <c r="T241" s="196"/>
      <c r="U241" s="196"/>
      <c r="V241" s="196"/>
      <c r="W241" s="196"/>
      <c r="X241" s="196"/>
      <c r="Y241" s="196"/>
      <c r="Z241" s="196"/>
      <c r="AA241" s="196"/>
      <c r="AB241" s="196"/>
      <c r="AC241" s="197">
        <v>500</v>
      </c>
      <c r="AD241" s="197"/>
    </row>
    <row r="242" spans="2:30" x14ac:dyDescent="0.25">
      <c r="B242" s="184" t="s">
        <v>563</v>
      </c>
      <c r="C242" s="184"/>
      <c r="D242" s="184"/>
      <c r="F242" s="184" t="s">
        <v>522</v>
      </c>
      <c r="G242" s="184"/>
      <c r="H242" s="184"/>
      <c r="I242" s="184"/>
      <c r="J242" s="184" t="s">
        <v>564</v>
      </c>
      <c r="K242" s="184"/>
      <c r="L242" s="184"/>
      <c r="N242" s="184" t="s">
        <v>565</v>
      </c>
      <c r="O242" s="184"/>
      <c r="P242" s="184"/>
      <c r="Q242" s="184"/>
      <c r="R242" s="184"/>
      <c r="S242" s="184"/>
      <c r="T242" s="184"/>
      <c r="U242" s="184"/>
      <c r="V242" s="184"/>
      <c r="W242" s="184"/>
      <c r="X242" s="184"/>
      <c r="Y242" s="184"/>
      <c r="Z242" s="184"/>
      <c r="AA242" s="184"/>
      <c r="AC242" s="198">
        <v>3000</v>
      </c>
      <c r="AD242" s="198"/>
    </row>
    <row r="243" spans="2:30" x14ac:dyDescent="0.25">
      <c r="C243" s="157" t="s">
        <v>2</v>
      </c>
      <c r="G243" s="157" t="s">
        <v>2</v>
      </c>
      <c r="K243" s="157" t="s">
        <v>2</v>
      </c>
      <c r="O243" s="196" t="s">
        <v>566</v>
      </c>
      <c r="P243" s="196"/>
      <c r="Q243" s="196"/>
      <c r="R243" s="196"/>
      <c r="S243" s="196"/>
      <c r="T243" s="196"/>
      <c r="U243" s="196"/>
      <c r="V243" s="196"/>
      <c r="W243" s="196"/>
      <c r="X243" s="196"/>
      <c r="Y243" s="196"/>
      <c r="Z243" s="196"/>
      <c r="AA243" s="196"/>
      <c r="AB243" s="196"/>
    </row>
    <row r="244" spans="2:30" x14ac:dyDescent="0.25">
      <c r="B244" s="184" t="s">
        <v>567</v>
      </c>
      <c r="C244" s="184"/>
      <c r="D244" s="184"/>
      <c r="F244" s="184" t="s">
        <v>568</v>
      </c>
      <c r="G244" s="184"/>
      <c r="H244" s="184"/>
      <c r="I244" s="184"/>
      <c r="J244" s="184" t="s">
        <v>569</v>
      </c>
      <c r="K244" s="184"/>
      <c r="L244" s="184"/>
      <c r="N244" s="184" t="s">
        <v>570</v>
      </c>
      <c r="O244" s="184"/>
      <c r="P244" s="184"/>
      <c r="Q244" s="184"/>
      <c r="R244" s="184"/>
      <c r="S244" s="184"/>
      <c r="T244" s="184"/>
      <c r="U244" s="184"/>
      <c r="V244" s="184"/>
      <c r="W244" s="184"/>
      <c r="X244" s="184"/>
      <c r="Y244" s="184"/>
      <c r="Z244" s="184"/>
      <c r="AA244" s="184"/>
      <c r="AC244" s="198">
        <v>4000</v>
      </c>
      <c r="AD244" s="198"/>
    </row>
    <row r="245" spans="2:30" x14ac:dyDescent="0.25">
      <c r="C245" s="157" t="s">
        <v>2</v>
      </c>
      <c r="G245" s="157" t="s">
        <v>2</v>
      </c>
      <c r="K245" s="157" t="s">
        <v>2</v>
      </c>
      <c r="O245" s="196" t="s">
        <v>571</v>
      </c>
      <c r="P245" s="196"/>
      <c r="Q245" s="196"/>
      <c r="R245" s="196"/>
      <c r="S245" s="196"/>
      <c r="T245" s="196"/>
      <c r="U245" s="196"/>
      <c r="V245" s="196"/>
      <c r="W245" s="196"/>
      <c r="X245" s="196"/>
      <c r="Y245" s="196"/>
      <c r="Z245" s="196"/>
      <c r="AA245" s="196"/>
      <c r="AB245" s="196"/>
    </row>
    <row r="246" spans="2:30" x14ac:dyDescent="0.25">
      <c r="B246" s="184" t="s">
        <v>572</v>
      </c>
      <c r="C246" s="184"/>
      <c r="D246" s="184"/>
      <c r="F246" s="184" t="s">
        <v>568</v>
      </c>
      <c r="G246" s="184"/>
      <c r="H246" s="184"/>
      <c r="I246" s="184"/>
      <c r="J246" s="184" t="s">
        <v>428</v>
      </c>
      <c r="K246" s="184"/>
      <c r="L246" s="184"/>
      <c r="N246" s="184" t="s">
        <v>429</v>
      </c>
      <c r="O246" s="184"/>
      <c r="P246" s="184"/>
      <c r="Q246" s="184"/>
      <c r="R246" s="184"/>
      <c r="S246" s="184"/>
      <c r="T246" s="184"/>
      <c r="U246" s="184"/>
      <c r="V246" s="184"/>
      <c r="W246" s="184"/>
      <c r="X246" s="184"/>
      <c r="Y246" s="184"/>
      <c r="Z246" s="184"/>
      <c r="AA246" s="184"/>
      <c r="AC246" s="198">
        <v>1599.44</v>
      </c>
      <c r="AD246" s="198"/>
    </row>
    <row r="247" spans="2:30" x14ac:dyDescent="0.25">
      <c r="C247" s="157" t="s">
        <v>2</v>
      </c>
      <c r="G247" s="157" t="s">
        <v>2</v>
      </c>
      <c r="K247" s="157" t="s">
        <v>2</v>
      </c>
      <c r="O247" s="196" t="s">
        <v>573</v>
      </c>
      <c r="P247" s="196"/>
      <c r="Q247" s="196"/>
      <c r="R247" s="196"/>
      <c r="S247" s="196"/>
      <c r="T247" s="196"/>
      <c r="U247" s="196"/>
      <c r="V247" s="196"/>
      <c r="W247" s="196"/>
      <c r="X247" s="196"/>
      <c r="Y247" s="196"/>
      <c r="Z247" s="196"/>
      <c r="AA247" s="196"/>
      <c r="AB247" s="196"/>
      <c r="AC247" s="197">
        <v>362.26</v>
      </c>
      <c r="AD247" s="197"/>
    </row>
    <row r="248" spans="2:30" x14ac:dyDescent="0.25">
      <c r="C248" s="157" t="s">
        <v>2</v>
      </c>
      <c r="G248" s="157" t="s">
        <v>2</v>
      </c>
      <c r="K248" s="157" t="s">
        <v>2</v>
      </c>
      <c r="O248" s="196" t="s">
        <v>574</v>
      </c>
      <c r="P248" s="196"/>
      <c r="Q248" s="196"/>
      <c r="R248" s="196"/>
      <c r="S248" s="196"/>
      <c r="T248" s="196"/>
      <c r="U248" s="196"/>
      <c r="V248" s="196"/>
      <c r="W248" s="196"/>
      <c r="X248" s="196"/>
      <c r="Y248" s="196"/>
      <c r="Z248" s="196"/>
      <c r="AA248" s="196"/>
      <c r="AB248" s="196"/>
      <c r="AC248" s="197">
        <v>382.05</v>
      </c>
      <c r="AD248" s="197"/>
    </row>
    <row r="249" spans="2:30" x14ac:dyDescent="0.25">
      <c r="C249" s="157" t="s">
        <v>2</v>
      </c>
      <c r="G249" s="157" t="s">
        <v>2</v>
      </c>
      <c r="K249" s="157" t="s">
        <v>2</v>
      </c>
      <c r="O249" s="196" t="s">
        <v>575</v>
      </c>
      <c r="P249" s="196"/>
      <c r="Q249" s="196"/>
      <c r="R249" s="196"/>
      <c r="S249" s="196"/>
      <c r="T249" s="196"/>
      <c r="U249" s="196"/>
      <c r="V249" s="196"/>
      <c r="W249" s="196"/>
      <c r="X249" s="196"/>
      <c r="Y249" s="196"/>
      <c r="Z249" s="196"/>
      <c r="AA249" s="196"/>
      <c r="AB249" s="196"/>
      <c r="AC249" s="197">
        <v>222.25</v>
      </c>
      <c r="AD249" s="197"/>
    </row>
    <row r="250" spans="2:30" x14ac:dyDescent="0.25">
      <c r="C250" s="157" t="s">
        <v>2</v>
      </c>
      <c r="G250" s="157" t="s">
        <v>2</v>
      </c>
      <c r="K250" s="157" t="s">
        <v>2</v>
      </c>
      <c r="O250" s="196" t="s">
        <v>576</v>
      </c>
      <c r="P250" s="196"/>
      <c r="Q250" s="196"/>
      <c r="R250" s="196"/>
      <c r="S250" s="196"/>
      <c r="T250" s="196"/>
      <c r="U250" s="196"/>
      <c r="V250" s="196"/>
      <c r="W250" s="196"/>
      <c r="X250" s="196"/>
      <c r="Y250" s="196"/>
      <c r="Z250" s="196"/>
      <c r="AA250" s="196"/>
      <c r="AB250" s="196"/>
      <c r="AC250" s="197">
        <v>123.84</v>
      </c>
      <c r="AD250" s="197"/>
    </row>
    <row r="251" spans="2:30" x14ac:dyDescent="0.25">
      <c r="C251" s="157" t="s">
        <v>2</v>
      </c>
      <c r="G251" s="157" t="s">
        <v>2</v>
      </c>
      <c r="K251" s="157" t="s">
        <v>2</v>
      </c>
      <c r="O251" s="196" t="s">
        <v>577</v>
      </c>
      <c r="P251" s="196"/>
      <c r="Q251" s="196"/>
      <c r="R251" s="196"/>
      <c r="S251" s="196"/>
      <c r="T251" s="196"/>
      <c r="U251" s="196"/>
      <c r="V251" s="196"/>
      <c r="W251" s="196"/>
      <c r="X251" s="196"/>
      <c r="Y251" s="196"/>
      <c r="Z251" s="196"/>
      <c r="AA251" s="196"/>
      <c r="AB251" s="196"/>
      <c r="AC251" s="197">
        <v>215.64</v>
      </c>
      <c r="AD251" s="197"/>
    </row>
    <row r="252" spans="2:30" x14ac:dyDescent="0.25">
      <c r="C252" s="157" t="s">
        <v>2</v>
      </c>
      <c r="G252" s="157" t="s">
        <v>2</v>
      </c>
      <c r="K252" s="157" t="s">
        <v>2</v>
      </c>
      <c r="O252" s="196" t="s">
        <v>575</v>
      </c>
      <c r="P252" s="196"/>
      <c r="Q252" s="196"/>
      <c r="R252" s="196"/>
      <c r="S252" s="196"/>
      <c r="T252" s="196"/>
      <c r="U252" s="196"/>
      <c r="V252" s="196"/>
      <c r="W252" s="196"/>
      <c r="X252" s="196"/>
      <c r="Y252" s="196"/>
      <c r="Z252" s="196"/>
      <c r="AA252" s="196"/>
      <c r="AB252" s="196"/>
      <c r="AC252" s="197">
        <v>123.84</v>
      </c>
      <c r="AD252" s="197"/>
    </row>
    <row r="253" spans="2:30" x14ac:dyDescent="0.25">
      <c r="C253" s="157" t="s">
        <v>2</v>
      </c>
      <c r="G253" s="157" t="s">
        <v>2</v>
      </c>
      <c r="K253" s="157" t="s">
        <v>2</v>
      </c>
      <c r="O253" s="196" t="s">
        <v>575</v>
      </c>
      <c r="P253" s="196"/>
      <c r="Q253" s="196"/>
      <c r="R253" s="196"/>
      <c r="S253" s="196"/>
      <c r="T253" s="196"/>
      <c r="U253" s="196"/>
      <c r="V253" s="196"/>
      <c r="W253" s="196"/>
      <c r="X253" s="196"/>
      <c r="Y253" s="196"/>
      <c r="Z253" s="196"/>
      <c r="AA253" s="196"/>
      <c r="AB253" s="196"/>
      <c r="AC253" s="197">
        <v>169.56</v>
      </c>
      <c r="AD253" s="197"/>
    </row>
    <row r="254" spans="2:30" x14ac:dyDescent="0.25">
      <c r="B254" s="184" t="s">
        <v>578</v>
      </c>
      <c r="C254" s="184"/>
      <c r="D254" s="184"/>
      <c r="F254" s="184" t="s">
        <v>568</v>
      </c>
      <c r="G254" s="184"/>
      <c r="H254" s="184"/>
      <c r="I254" s="184"/>
      <c r="J254" s="184" t="s">
        <v>579</v>
      </c>
      <c r="K254" s="184"/>
      <c r="L254" s="184"/>
      <c r="N254" s="184" t="s">
        <v>580</v>
      </c>
      <c r="O254" s="184"/>
      <c r="P254" s="184"/>
      <c r="Q254" s="184"/>
      <c r="R254" s="184"/>
      <c r="S254" s="184"/>
      <c r="T254" s="184"/>
      <c r="U254" s="184"/>
      <c r="V254" s="184"/>
      <c r="W254" s="184"/>
      <c r="X254" s="184"/>
      <c r="Y254" s="184"/>
      <c r="Z254" s="184"/>
      <c r="AA254" s="184"/>
      <c r="AC254" s="198">
        <v>3000</v>
      </c>
      <c r="AD254" s="198"/>
    </row>
    <row r="255" spans="2:30" x14ac:dyDescent="0.25">
      <c r="C255" s="157" t="s">
        <v>2</v>
      </c>
      <c r="G255" s="157" t="s">
        <v>2</v>
      </c>
      <c r="K255" s="157" t="s">
        <v>2</v>
      </c>
      <c r="O255" s="196" t="s">
        <v>581</v>
      </c>
      <c r="P255" s="196"/>
      <c r="Q255" s="196"/>
      <c r="R255" s="196"/>
      <c r="S255" s="196"/>
      <c r="T255" s="196"/>
      <c r="U255" s="196"/>
      <c r="V255" s="196"/>
      <c r="W255" s="196"/>
      <c r="X255" s="196"/>
      <c r="Y255" s="196"/>
      <c r="Z255" s="196"/>
      <c r="AA255" s="196"/>
      <c r="AB255" s="196"/>
    </row>
    <row r="256" spans="2:30" x14ac:dyDescent="0.25">
      <c r="B256" s="184" t="s">
        <v>582</v>
      </c>
      <c r="C256" s="184"/>
      <c r="D256" s="184"/>
      <c r="F256" s="184" t="s">
        <v>568</v>
      </c>
      <c r="G256" s="184"/>
      <c r="H256" s="184"/>
      <c r="I256" s="184"/>
      <c r="J256" s="184" t="s">
        <v>583</v>
      </c>
      <c r="K256" s="184"/>
      <c r="L256" s="184"/>
      <c r="N256" s="184" t="s">
        <v>584</v>
      </c>
      <c r="O256" s="184"/>
      <c r="P256" s="184"/>
      <c r="Q256" s="184"/>
      <c r="R256" s="184"/>
      <c r="S256" s="184"/>
      <c r="T256" s="184"/>
      <c r="U256" s="184"/>
      <c r="V256" s="184"/>
      <c r="W256" s="184"/>
      <c r="X256" s="184"/>
      <c r="Y256" s="184"/>
      <c r="Z256" s="184"/>
      <c r="AA256" s="184"/>
      <c r="AC256" s="198">
        <v>5502.31</v>
      </c>
      <c r="AD256" s="198"/>
    </row>
    <row r="257" spans="1:30" x14ac:dyDescent="0.25">
      <c r="C257" s="157" t="s">
        <v>2</v>
      </c>
      <c r="G257" s="157" t="s">
        <v>2</v>
      </c>
      <c r="K257" s="157" t="s">
        <v>2</v>
      </c>
      <c r="O257" s="196" t="s">
        <v>585</v>
      </c>
      <c r="P257" s="196"/>
      <c r="Q257" s="196"/>
      <c r="R257" s="196"/>
      <c r="S257" s="196"/>
      <c r="T257" s="196"/>
      <c r="U257" s="196"/>
      <c r="V257" s="196"/>
      <c r="W257" s="196"/>
      <c r="X257" s="196"/>
      <c r="Y257" s="196"/>
      <c r="Z257" s="196"/>
      <c r="AA257" s="196"/>
      <c r="AB257" s="196"/>
      <c r="AC257" s="197">
        <v>2365.91</v>
      </c>
      <c r="AD257" s="197"/>
    </row>
    <row r="258" spans="1:30" x14ac:dyDescent="0.25">
      <c r="C258" s="157" t="s">
        <v>2</v>
      </c>
      <c r="G258" s="157" t="s">
        <v>2</v>
      </c>
      <c r="K258" s="157" t="s">
        <v>2</v>
      </c>
      <c r="O258" s="196" t="s">
        <v>586</v>
      </c>
      <c r="P258" s="196"/>
      <c r="Q258" s="196"/>
      <c r="R258" s="196"/>
      <c r="S258" s="196"/>
      <c r="T258" s="196"/>
      <c r="U258" s="196"/>
      <c r="V258" s="196"/>
      <c r="W258" s="196"/>
      <c r="X258" s="196"/>
      <c r="Y258" s="196"/>
      <c r="Z258" s="196"/>
      <c r="AA258" s="196"/>
      <c r="AB258" s="196"/>
      <c r="AC258" s="197">
        <v>3136.4</v>
      </c>
      <c r="AD258" s="197"/>
    </row>
    <row r="259" spans="1:30" x14ac:dyDescent="0.25">
      <c r="B259" s="184" t="s">
        <v>587</v>
      </c>
      <c r="C259" s="184"/>
      <c r="D259" s="184"/>
      <c r="F259" s="184" t="s">
        <v>568</v>
      </c>
      <c r="G259" s="184"/>
      <c r="H259" s="184"/>
      <c r="I259" s="184"/>
      <c r="J259" s="184" t="s">
        <v>434</v>
      </c>
      <c r="K259" s="184"/>
      <c r="L259" s="184"/>
      <c r="N259" s="184" t="s">
        <v>435</v>
      </c>
      <c r="O259" s="184"/>
      <c r="P259" s="184"/>
      <c r="Q259" s="184"/>
      <c r="R259" s="184"/>
      <c r="S259" s="184"/>
      <c r="T259" s="184"/>
      <c r="U259" s="184"/>
      <c r="V259" s="184"/>
      <c r="W259" s="184"/>
      <c r="X259" s="184"/>
      <c r="Y259" s="184"/>
      <c r="Z259" s="184"/>
      <c r="AA259" s="184"/>
      <c r="AC259" s="198">
        <v>708.27</v>
      </c>
      <c r="AD259" s="198"/>
    </row>
    <row r="260" spans="1:30" x14ac:dyDescent="0.25">
      <c r="C260" s="157" t="s">
        <v>2</v>
      </c>
      <c r="G260" s="157" t="s">
        <v>2</v>
      </c>
      <c r="K260" s="157" t="s">
        <v>2</v>
      </c>
      <c r="O260" s="196" t="s">
        <v>588</v>
      </c>
      <c r="P260" s="196"/>
      <c r="Q260" s="196"/>
      <c r="R260" s="196"/>
      <c r="S260" s="196"/>
      <c r="T260" s="196"/>
      <c r="U260" s="196"/>
      <c r="V260" s="196"/>
      <c r="W260" s="196"/>
      <c r="X260" s="196"/>
      <c r="Y260" s="196"/>
      <c r="Z260" s="196"/>
      <c r="AA260" s="196"/>
      <c r="AB260" s="196"/>
      <c r="AC260" s="197">
        <v>331.27</v>
      </c>
      <c r="AD260" s="197"/>
    </row>
    <row r="261" spans="1:30" x14ac:dyDescent="0.25">
      <c r="C261" s="157" t="s">
        <v>2</v>
      </c>
      <c r="G261" s="157" t="s">
        <v>2</v>
      </c>
      <c r="K261" s="157" t="s">
        <v>2</v>
      </c>
      <c r="O261" s="196" t="s">
        <v>589</v>
      </c>
      <c r="P261" s="196"/>
      <c r="Q261" s="196"/>
      <c r="R261" s="196"/>
      <c r="S261" s="196"/>
      <c r="T261" s="196"/>
      <c r="U261" s="196"/>
      <c r="V261" s="196"/>
      <c r="W261" s="196"/>
      <c r="X261" s="196"/>
      <c r="Y261" s="196"/>
      <c r="Z261" s="196"/>
      <c r="AA261" s="196"/>
      <c r="AB261" s="196"/>
      <c r="AC261" s="197">
        <v>377</v>
      </c>
      <c r="AD261" s="197"/>
    </row>
    <row r="262" spans="1:30" ht="159" customHeight="1" x14ac:dyDescent="0.25"/>
    <row r="263" spans="1:30" ht="12" customHeight="1" x14ac:dyDescent="0.25"/>
    <row r="264" spans="1:30" ht="13.5" customHeight="1" x14ac:dyDescent="0.25">
      <c r="A264" s="182" t="s">
        <v>380</v>
      </c>
      <c r="B264" s="182"/>
      <c r="C264" s="182"/>
      <c r="D264" s="182"/>
      <c r="E264" s="182"/>
      <c r="F264" s="182"/>
      <c r="G264" s="182"/>
      <c r="H264" s="182"/>
      <c r="I264" s="182"/>
      <c r="J264" s="182"/>
      <c r="K264" s="182"/>
      <c r="L264" s="182"/>
      <c r="M264" s="182"/>
      <c r="R264" s="183" t="s">
        <v>590</v>
      </c>
      <c r="S264" s="183"/>
      <c r="T264" s="183"/>
      <c r="U264" s="183"/>
      <c r="V264" s="183"/>
      <c r="W264" s="183"/>
      <c r="X264" s="183"/>
      <c r="Y264" s="183"/>
      <c r="Z264" s="183"/>
      <c r="AA264" s="183"/>
      <c r="AB264" s="183"/>
      <c r="AC264" s="183"/>
      <c r="AD264" s="183"/>
    </row>
    <row r="265" spans="1:30" ht="25.5" customHeight="1" x14ac:dyDescent="0.25">
      <c r="C265" s="188" t="s">
        <v>290</v>
      </c>
      <c r="D265" s="188"/>
      <c r="E265" s="188"/>
      <c r="F265" s="188"/>
      <c r="G265" s="188"/>
      <c r="H265" s="188"/>
      <c r="I265" s="188"/>
      <c r="J265" s="188"/>
      <c r="K265" s="188"/>
      <c r="L265" s="188"/>
      <c r="M265" s="188"/>
      <c r="N265" s="188"/>
      <c r="O265" s="188"/>
      <c r="P265" s="188"/>
      <c r="Q265" s="188"/>
      <c r="R265" s="188"/>
      <c r="S265" s="188"/>
      <c r="T265" s="188"/>
      <c r="U265" s="188"/>
      <c r="V265" s="188"/>
      <c r="W265" s="188"/>
      <c r="X265" s="188"/>
      <c r="Y265" s="188"/>
      <c r="Z265" s="188"/>
      <c r="AA265" s="188"/>
      <c r="AB265" s="188"/>
      <c r="AC265" s="188"/>
    </row>
    <row r="266" spans="1:30" ht="7.5" customHeight="1" x14ac:dyDescent="0.25"/>
    <row r="267" spans="1:30" ht="18.75" customHeight="1" x14ac:dyDescent="0.25">
      <c r="I267" s="202" t="s">
        <v>291</v>
      </c>
      <c r="J267" s="202"/>
      <c r="K267" s="202"/>
      <c r="L267" s="202"/>
      <c r="M267" s="202"/>
      <c r="N267" s="202"/>
      <c r="O267" s="202"/>
      <c r="P267" s="202"/>
      <c r="S267" s="203" t="s">
        <v>292</v>
      </c>
      <c r="T267" s="203"/>
      <c r="U267" s="203"/>
      <c r="V267" s="203"/>
      <c r="W267" s="203"/>
      <c r="X267" s="203"/>
      <c r="Y267" s="203"/>
    </row>
    <row r="268" spans="1:30" ht="6.75" customHeight="1" x14ac:dyDescent="0.25"/>
    <row r="269" spans="1:30" ht="14.25" customHeight="1" x14ac:dyDescent="0.25">
      <c r="A269" s="199" t="s">
        <v>293</v>
      </c>
      <c r="B269" s="199"/>
      <c r="C269" s="199"/>
      <c r="D269" s="199"/>
      <c r="E269" s="199"/>
      <c r="F269" s="199"/>
      <c r="G269" s="199"/>
      <c r="H269" s="199"/>
      <c r="I269" s="199"/>
      <c r="J269" s="199"/>
      <c r="K269" s="199"/>
      <c r="L269" s="199"/>
      <c r="M269" s="199"/>
      <c r="N269" s="199"/>
      <c r="O269" s="199"/>
    </row>
    <row r="270" spans="1:30" x14ac:dyDescent="0.25">
      <c r="B270" s="200" t="s">
        <v>294</v>
      </c>
      <c r="C270" s="200"/>
      <c r="D270" s="200"/>
      <c r="F270" s="200" t="s">
        <v>295</v>
      </c>
      <c r="G270" s="200"/>
      <c r="H270" s="200"/>
      <c r="I270" s="200"/>
      <c r="J270" s="200" t="s">
        <v>296</v>
      </c>
      <c r="K270" s="200"/>
      <c r="L270" s="200"/>
      <c r="N270" s="200" t="s">
        <v>297</v>
      </c>
      <c r="O270" s="200"/>
      <c r="P270" s="200"/>
      <c r="Q270" s="200"/>
      <c r="R270" s="200"/>
      <c r="S270" s="200"/>
      <c r="T270" s="200"/>
      <c r="U270" s="200"/>
      <c r="V270" s="200"/>
      <c r="W270" s="200"/>
      <c r="X270" s="200"/>
      <c r="Y270" s="200"/>
      <c r="Z270" s="200"/>
      <c r="AA270" s="200"/>
      <c r="AC270" s="201" t="s">
        <v>298</v>
      </c>
      <c r="AD270" s="201"/>
    </row>
    <row r="271" spans="1:30" x14ac:dyDescent="0.25">
      <c r="B271" s="184" t="s">
        <v>591</v>
      </c>
      <c r="C271" s="184"/>
      <c r="D271" s="184"/>
      <c r="F271" s="184" t="s">
        <v>568</v>
      </c>
      <c r="G271" s="184"/>
      <c r="H271" s="184"/>
      <c r="I271" s="184"/>
      <c r="J271" s="184" t="s">
        <v>592</v>
      </c>
      <c r="K271" s="184"/>
      <c r="L271" s="184"/>
      <c r="N271" s="184" t="s">
        <v>593</v>
      </c>
      <c r="O271" s="184"/>
      <c r="P271" s="184"/>
      <c r="Q271" s="184"/>
      <c r="R271" s="184"/>
      <c r="S271" s="184"/>
      <c r="T271" s="184"/>
      <c r="U271" s="184"/>
      <c r="V271" s="184"/>
      <c r="W271" s="184"/>
      <c r="X271" s="184"/>
      <c r="Y271" s="184"/>
      <c r="Z271" s="184"/>
      <c r="AA271" s="184"/>
      <c r="AC271" s="198">
        <v>17798.650000000001</v>
      </c>
      <c r="AD271" s="198"/>
    </row>
    <row r="272" spans="1:30" x14ac:dyDescent="0.25">
      <c r="C272" s="157" t="s">
        <v>2</v>
      </c>
      <c r="G272" s="157" t="s">
        <v>2</v>
      </c>
      <c r="K272" s="157" t="s">
        <v>2</v>
      </c>
      <c r="O272" s="196" t="s">
        <v>594</v>
      </c>
      <c r="P272" s="196"/>
      <c r="Q272" s="196"/>
      <c r="R272" s="196"/>
      <c r="S272" s="196"/>
      <c r="T272" s="196"/>
      <c r="U272" s="196"/>
      <c r="V272" s="196"/>
      <c r="W272" s="196"/>
      <c r="X272" s="196"/>
      <c r="Y272" s="196"/>
      <c r="Z272" s="196"/>
      <c r="AA272" s="196"/>
      <c r="AB272" s="196"/>
      <c r="AC272" s="197">
        <v>336</v>
      </c>
      <c r="AD272" s="197"/>
    </row>
    <row r="273" spans="3:30" x14ac:dyDescent="0.25">
      <c r="C273" s="157" t="s">
        <v>2</v>
      </c>
      <c r="G273" s="157" t="s">
        <v>2</v>
      </c>
      <c r="K273" s="157" t="s">
        <v>2</v>
      </c>
      <c r="O273" s="196" t="s">
        <v>595</v>
      </c>
      <c r="P273" s="196"/>
      <c r="Q273" s="196"/>
      <c r="R273" s="196"/>
      <c r="S273" s="196"/>
      <c r="T273" s="196"/>
      <c r="U273" s="196"/>
      <c r="V273" s="196"/>
      <c r="W273" s="196"/>
      <c r="X273" s="196"/>
      <c r="Y273" s="196"/>
      <c r="Z273" s="196"/>
      <c r="AA273" s="196"/>
      <c r="AB273" s="196"/>
      <c r="AC273" s="197">
        <v>336</v>
      </c>
      <c r="AD273" s="197"/>
    </row>
    <row r="274" spans="3:30" x14ac:dyDescent="0.25">
      <c r="C274" s="157" t="s">
        <v>2</v>
      </c>
      <c r="G274" s="157" t="s">
        <v>2</v>
      </c>
      <c r="K274" s="157" t="s">
        <v>2</v>
      </c>
      <c r="O274" s="196" t="s">
        <v>596</v>
      </c>
      <c r="P274" s="196"/>
      <c r="Q274" s="196"/>
      <c r="R274" s="196"/>
      <c r="S274" s="196"/>
      <c r="T274" s="196"/>
      <c r="U274" s="196"/>
      <c r="V274" s="196"/>
      <c r="W274" s="196"/>
      <c r="X274" s="196"/>
      <c r="Y274" s="196"/>
      <c r="Z274" s="196"/>
      <c r="AA274" s="196"/>
      <c r="AB274" s="196"/>
      <c r="AC274" s="197">
        <v>565</v>
      </c>
      <c r="AD274" s="197"/>
    </row>
    <row r="275" spans="3:30" x14ac:dyDescent="0.25">
      <c r="C275" s="157" t="s">
        <v>2</v>
      </c>
      <c r="G275" s="157" t="s">
        <v>2</v>
      </c>
      <c r="K275" s="157" t="s">
        <v>2</v>
      </c>
      <c r="O275" s="196" t="s">
        <v>597</v>
      </c>
      <c r="P275" s="196"/>
      <c r="Q275" s="196"/>
      <c r="R275" s="196"/>
      <c r="S275" s="196"/>
      <c r="T275" s="196"/>
      <c r="U275" s="196"/>
      <c r="V275" s="196"/>
      <c r="W275" s="196"/>
      <c r="X275" s="196"/>
      <c r="Y275" s="196"/>
      <c r="Z275" s="196"/>
      <c r="AA275" s="196"/>
      <c r="AB275" s="196"/>
      <c r="AC275" s="197">
        <v>150.69999999999999</v>
      </c>
      <c r="AD275" s="197"/>
    </row>
    <row r="276" spans="3:30" x14ac:dyDescent="0.25">
      <c r="C276" s="157" t="s">
        <v>2</v>
      </c>
      <c r="G276" s="157" t="s">
        <v>2</v>
      </c>
      <c r="K276" s="157" t="s">
        <v>2</v>
      </c>
      <c r="O276" s="196" t="s">
        <v>598</v>
      </c>
      <c r="P276" s="196"/>
      <c r="Q276" s="196"/>
      <c r="R276" s="196"/>
      <c r="S276" s="196"/>
      <c r="T276" s="196"/>
      <c r="U276" s="196"/>
      <c r="V276" s="196"/>
      <c r="W276" s="196"/>
      <c r="X276" s="196"/>
      <c r="Y276" s="196"/>
      <c r="Z276" s="196"/>
      <c r="AA276" s="196"/>
      <c r="AB276" s="196"/>
      <c r="AC276" s="197">
        <v>1778.57</v>
      </c>
      <c r="AD276" s="197"/>
    </row>
    <row r="277" spans="3:30" x14ac:dyDescent="0.25">
      <c r="C277" s="157" t="s">
        <v>2</v>
      </c>
      <c r="G277" s="157" t="s">
        <v>2</v>
      </c>
      <c r="K277" s="157" t="s">
        <v>2</v>
      </c>
      <c r="O277" s="196" t="s">
        <v>599</v>
      </c>
      <c r="P277" s="196"/>
      <c r="Q277" s="196"/>
      <c r="R277" s="196"/>
      <c r="S277" s="196"/>
      <c r="T277" s="196"/>
      <c r="U277" s="196"/>
      <c r="V277" s="196"/>
      <c r="W277" s="196"/>
      <c r="X277" s="196"/>
      <c r="Y277" s="196"/>
      <c r="Z277" s="196"/>
      <c r="AA277" s="196"/>
      <c r="AB277" s="196"/>
      <c r="AC277" s="197">
        <v>723.8</v>
      </c>
      <c r="AD277" s="197"/>
    </row>
    <row r="278" spans="3:30" x14ac:dyDescent="0.25">
      <c r="C278" s="157" t="s">
        <v>2</v>
      </c>
      <c r="G278" s="157" t="s">
        <v>2</v>
      </c>
      <c r="K278" s="157" t="s">
        <v>2</v>
      </c>
      <c r="O278" s="196" t="s">
        <v>600</v>
      </c>
      <c r="P278" s="196"/>
      <c r="Q278" s="196"/>
      <c r="R278" s="196"/>
      <c r="S278" s="196"/>
      <c r="T278" s="196"/>
      <c r="U278" s="196"/>
      <c r="V278" s="196"/>
      <c r="W278" s="196"/>
      <c r="X278" s="196"/>
      <c r="Y278" s="196"/>
      <c r="Z278" s="196"/>
      <c r="AA278" s="196"/>
      <c r="AB278" s="196"/>
      <c r="AC278" s="197">
        <v>233.8</v>
      </c>
      <c r="AD278" s="197"/>
    </row>
    <row r="279" spans="3:30" x14ac:dyDescent="0.25">
      <c r="C279" s="157" t="s">
        <v>2</v>
      </c>
      <c r="G279" s="157" t="s">
        <v>2</v>
      </c>
      <c r="K279" s="157" t="s">
        <v>2</v>
      </c>
      <c r="O279" s="196" t="s">
        <v>601</v>
      </c>
      <c r="P279" s="196"/>
      <c r="Q279" s="196"/>
      <c r="R279" s="196"/>
      <c r="S279" s="196"/>
      <c r="T279" s="196"/>
      <c r="U279" s="196"/>
      <c r="V279" s="196"/>
      <c r="W279" s="196"/>
      <c r="X279" s="196"/>
      <c r="Y279" s="196"/>
      <c r="Z279" s="196"/>
      <c r="AA279" s="196"/>
      <c r="AB279" s="196"/>
      <c r="AC279" s="197">
        <v>336</v>
      </c>
      <c r="AD279" s="197"/>
    </row>
    <row r="280" spans="3:30" x14ac:dyDescent="0.25">
      <c r="C280" s="157" t="s">
        <v>2</v>
      </c>
      <c r="G280" s="157" t="s">
        <v>2</v>
      </c>
      <c r="K280" s="157" t="s">
        <v>2</v>
      </c>
      <c r="O280" s="196" t="s">
        <v>602</v>
      </c>
      <c r="P280" s="196"/>
      <c r="Q280" s="196"/>
      <c r="R280" s="196"/>
      <c r="S280" s="196"/>
      <c r="T280" s="196"/>
      <c r="U280" s="196"/>
      <c r="V280" s="196"/>
      <c r="W280" s="196"/>
      <c r="X280" s="196"/>
      <c r="Y280" s="196"/>
      <c r="Z280" s="196"/>
      <c r="AA280" s="196"/>
      <c r="AB280" s="196"/>
      <c r="AC280" s="197">
        <v>86.8</v>
      </c>
      <c r="AD280" s="197"/>
    </row>
    <row r="281" spans="3:30" x14ac:dyDescent="0.25">
      <c r="C281" s="157" t="s">
        <v>2</v>
      </c>
      <c r="G281" s="157" t="s">
        <v>2</v>
      </c>
      <c r="K281" s="157" t="s">
        <v>2</v>
      </c>
      <c r="O281" s="196" t="s">
        <v>603</v>
      </c>
      <c r="P281" s="196"/>
      <c r="Q281" s="196"/>
      <c r="R281" s="196"/>
      <c r="S281" s="196"/>
      <c r="T281" s="196"/>
      <c r="U281" s="196"/>
      <c r="V281" s="196"/>
      <c r="W281" s="196"/>
      <c r="X281" s="196"/>
      <c r="Y281" s="196"/>
      <c r="Z281" s="196"/>
      <c r="AA281" s="196"/>
      <c r="AB281" s="196"/>
      <c r="AC281" s="197">
        <v>336</v>
      </c>
      <c r="AD281" s="197"/>
    </row>
    <row r="282" spans="3:30" x14ac:dyDescent="0.25">
      <c r="C282" s="157" t="s">
        <v>2</v>
      </c>
      <c r="G282" s="157" t="s">
        <v>2</v>
      </c>
      <c r="K282" s="157" t="s">
        <v>2</v>
      </c>
      <c r="O282" s="196" t="s">
        <v>604</v>
      </c>
      <c r="P282" s="196"/>
      <c r="Q282" s="196"/>
      <c r="R282" s="196"/>
      <c r="S282" s="196"/>
      <c r="T282" s="196"/>
      <c r="U282" s="196"/>
      <c r="V282" s="196"/>
      <c r="W282" s="196"/>
      <c r="X282" s="196"/>
      <c r="Y282" s="196"/>
      <c r="Z282" s="196"/>
      <c r="AA282" s="196"/>
      <c r="AB282" s="196"/>
      <c r="AC282" s="197">
        <v>375.2</v>
      </c>
      <c r="AD282" s="197"/>
    </row>
    <row r="283" spans="3:30" x14ac:dyDescent="0.25">
      <c r="C283" s="157" t="s">
        <v>2</v>
      </c>
      <c r="G283" s="157" t="s">
        <v>2</v>
      </c>
      <c r="K283" s="157" t="s">
        <v>2</v>
      </c>
      <c r="O283" s="196" t="s">
        <v>605</v>
      </c>
      <c r="P283" s="196"/>
      <c r="Q283" s="196"/>
      <c r="R283" s="196"/>
      <c r="S283" s="196"/>
      <c r="T283" s="196"/>
      <c r="U283" s="196"/>
      <c r="V283" s="196"/>
      <c r="W283" s="196"/>
      <c r="X283" s="196"/>
      <c r="Y283" s="196"/>
      <c r="Z283" s="196"/>
      <c r="AA283" s="196"/>
      <c r="AB283" s="196"/>
      <c r="AC283" s="197">
        <v>375.2</v>
      </c>
      <c r="AD283" s="197"/>
    </row>
    <row r="284" spans="3:30" x14ac:dyDescent="0.25">
      <c r="C284" s="157" t="s">
        <v>2</v>
      </c>
      <c r="G284" s="157" t="s">
        <v>2</v>
      </c>
      <c r="K284" s="157" t="s">
        <v>2</v>
      </c>
      <c r="O284" s="196" t="s">
        <v>606</v>
      </c>
      <c r="P284" s="196"/>
      <c r="Q284" s="196"/>
      <c r="R284" s="196"/>
      <c r="S284" s="196"/>
      <c r="T284" s="196"/>
      <c r="U284" s="196"/>
      <c r="V284" s="196"/>
      <c r="W284" s="196"/>
      <c r="X284" s="196"/>
      <c r="Y284" s="196"/>
      <c r="Z284" s="196"/>
      <c r="AA284" s="196"/>
      <c r="AB284" s="196"/>
      <c r="AC284" s="197">
        <v>150.97999999999999</v>
      </c>
      <c r="AD284" s="197"/>
    </row>
    <row r="285" spans="3:30" x14ac:dyDescent="0.25">
      <c r="C285" s="157" t="s">
        <v>2</v>
      </c>
      <c r="G285" s="157" t="s">
        <v>2</v>
      </c>
      <c r="K285" s="157" t="s">
        <v>2</v>
      </c>
      <c r="O285" s="196" t="s">
        <v>607</v>
      </c>
      <c r="P285" s="196"/>
      <c r="Q285" s="196"/>
      <c r="R285" s="196"/>
      <c r="S285" s="196"/>
      <c r="T285" s="196"/>
      <c r="U285" s="196"/>
      <c r="V285" s="196"/>
      <c r="W285" s="196"/>
      <c r="X285" s="196"/>
      <c r="Y285" s="196"/>
      <c r="Z285" s="196"/>
      <c r="AA285" s="196"/>
      <c r="AB285" s="196"/>
      <c r="AC285" s="197">
        <v>233.8</v>
      </c>
      <c r="AD285" s="197"/>
    </row>
    <row r="286" spans="3:30" x14ac:dyDescent="0.25">
      <c r="C286" s="157" t="s">
        <v>2</v>
      </c>
      <c r="G286" s="157" t="s">
        <v>2</v>
      </c>
      <c r="K286" s="157" t="s">
        <v>2</v>
      </c>
      <c r="O286" s="196" t="s">
        <v>595</v>
      </c>
      <c r="P286" s="196"/>
      <c r="Q286" s="196"/>
      <c r="R286" s="196"/>
      <c r="S286" s="196"/>
      <c r="T286" s="196"/>
      <c r="U286" s="196"/>
      <c r="V286" s="196"/>
      <c r="W286" s="196"/>
      <c r="X286" s="196"/>
      <c r="Y286" s="196"/>
      <c r="Z286" s="196"/>
      <c r="AA286" s="196"/>
      <c r="AB286" s="196"/>
      <c r="AC286" s="197">
        <v>336</v>
      </c>
      <c r="AD286" s="197"/>
    </row>
    <row r="287" spans="3:30" x14ac:dyDescent="0.25">
      <c r="C287" s="157" t="s">
        <v>2</v>
      </c>
      <c r="G287" s="157" t="s">
        <v>2</v>
      </c>
      <c r="K287" s="157" t="s">
        <v>2</v>
      </c>
      <c r="O287" s="196" t="s">
        <v>608</v>
      </c>
      <c r="P287" s="196"/>
      <c r="Q287" s="196"/>
      <c r="R287" s="196"/>
      <c r="S287" s="196"/>
      <c r="T287" s="196"/>
      <c r="U287" s="196"/>
      <c r="V287" s="196"/>
      <c r="W287" s="196"/>
      <c r="X287" s="196"/>
      <c r="Y287" s="196"/>
      <c r="Z287" s="196"/>
      <c r="AA287" s="196"/>
      <c r="AB287" s="196"/>
      <c r="AC287" s="197">
        <v>1416.8</v>
      </c>
      <c r="AD287" s="197"/>
    </row>
    <row r="288" spans="3:30" x14ac:dyDescent="0.25">
      <c r="C288" s="157" t="s">
        <v>2</v>
      </c>
      <c r="G288" s="157" t="s">
        <v>2</v>
      </c>
      <c r="K288" s="157" t="s">
        <v>2</v>
      </c>
      <c r="O288" s="196" t="s">
        <v>609</v>
      </c>
      <c r="P288" s="196"/>
      <c r="Q288" s="196"/>
      <c r="R288" s="196"/>
      <c r="S288" s="196"/>
      <c r="T288" s="196"/>
      <c r="U288" s="196"/>
      <c r="V288" s="196"/>
      <c r="W288" s="196"/>
      <c r="X288" s="196"/>
      <c r="Y288" s="196"/>
      <c r="Z288" s="196"/>
      <c r="AA288" s="196"/>
      <c r="AB288" s="196"/>
      <c r="AC288" s="197">
        <v>1416.8</v>
      </c>
      <c r="AD288" s="197"/>
    </row>
    <row r="289" spans="2:30" x14ac:dyDescent="0.25">
      <c r="C289" s="157" t="s">
        <v>2</v>
      </c>
      <c r="G289" s="157" t="s">
        <v>2</v>
      </c>
      <c r="K289" s="157" t="s">
        <v>2</v>
      </c>
      <c r="O289" s="196" t="s">
        <v>610</v>
      </c>
      <c r="P289" s="196"/>
      <c r="Q289" s="196"/>
      <c r="R289" s="196"/>
      <c r="S289" s="196"/>
      <c r="T289" s="196"/>
      <c r="U289" s="196"/>
      <c r="V289" s="196"/>
      <c r="W289" s="196"/>
      <c r="X289" s="196"/>
      <c r="Y289" s="196"/>
      <c r="Z289" s="196"/>
      <c r="AA289" s="196"/>
      <c r="AB289" s="196"/>
      <c r="AC289" s="197">
        <v>150.69999999999999</v>
      </c>
      <c r="AD289" s="197"/>
    </row>
    <row r="290" spans="2:30" x14ac:dyDescent="0.25">
      <c r="C290" s="157" t="s">
        <v>2</v>
      </c>
      <c r="G290" s="157" t="s">
        <v>2</v>
      </c>
      <c r="K290" s="157" t="s">
        <v>2</v>
      </c>
      <c r="O290" s="196" t="s">
        <v>611</v>
      </c>
      <c r="P290" s="196"/>
      <c r="Q290" s="196"/>
      <c r="R290" s="196"/>
      <c r="S290" s="196"/>
      <c r="T290" s="196"/>
      <c r="U290" s="196"/>
      <c r="V290" s="196"/>
      <c r="W290" s="196"/>
      <c r="X290" s="196"/>
      <c r="Y290" s="196"/>
      <c r="Z290" s="196"/>
      <c r="AA290" s="196"/>
      <c r="AB290" s="196"/>
      <c r="AC290" s="197">
        <v>4180.8500000000004</v>
      </c>
      <c r="AD290" s="197"/>
    </row>
    <row r="291" spans="2:30" x14ac:dyDescent="0.25">
      <c r="C291" s="157" t="s">
        <v>2</v>
      </c>
      <c r="G291" s="157" t="s">
        <v>2</v>
      </c>
      <c r="K291" s="157" t="s">
        <v>2</v>
      </c>
      <c r="O291" s="196" t="s">
        <v>601</v>
      </c>
      <c r="P291" s="196"/>
      <c r="Q291" s="196"/>
      <c r="R291" s="196"/>
      <c r="S291" s="196"/>
      <c r="T291" s="196"/>
      <c r="U291" s="196"/>
      <c r="V291" s="196"/>
      <c r="W291" s="196"/>
      <c r="X291" s="196"/>
      <c r="Y291" s="196"/>
      <c r="Z291" s="196"/>
      <c r="AA291" s="196"/>
      <c r="AB291" s="196"/>
      <c r="AC291" s="197">
        <v>336</v>
      </c>
      <c r="AD291" s="197"/>
    </row>
    <row r="292" spans="2:30" x14ac:dyDescent="0.25">
      <c r="C292" s="157" t="s">
        <v>2</v>
      </c>
      <c r="G292" s="157" t="s">
        <v>2</v>
      </c>
      <c r="K292" s="157" t="s">
        <v>2</v>
      </c>
      <c r="O292" s="196" t="s">
        <v>601</v>
      </c>
      <c r="P292" s="196"/>
      <c r="Q292" s="196"/>
      <c r="R292" s="196"/>
      <c r="S292" s="196"/>
      <c r="T292" s="196"/>
      <c r="U292" s="196"/>
      <c r="V292" s="196"/>
      <c r="W292" s="196"/>
      <c r="X292" s="196"/>
      <c r="Y292" s="196"/>
      <c r="Z292" s="196"/>
      <c r="AA292" s="196"/>
      <c r="AB292" s="196"/>
      <c r="AC292" s="197">
        <v>336</v>
      </c>
      <c r="AD292" s="197"/>
    </row>
    <row r="293" spans="2:30" x14ac:dyDescent="0.25">
      <c r="C293" s="157" t="s">
        <v>2</v>
      </c>
      <c r="G293" s="157" t="s">
        <v>2</v>
      </c>
      <c r="K293" s="157" t="s">
        <v>2</v>
      </c>
      <c r="O293" s="196" t="s">
        <v>612</v>
      </c>
      <c r="P293" s="196"/>
      <c r="Q293" s="196"/>
      <c r="R293" s="196"/>
      <c r="S293" s="196"/>
      <c r="T293" s="196"/>
      <c r="U293" s="196"/>
      <c r="V293" s="196"/>
      <c r="W293" s="196"/>
      <c r="X293" s="196"/>
      <c r="Y293" s="196"/>
      <c r="Z293" s="196"/>
      <c r="AA293" s="196"/>
      <c r="AB293" s="196"/>
      <c r="AC293" s="197">
        <v>336</v>
      </c>
      <c r="AD293" s="197"/>
    </row>
    <row r="294" spans="2:30" x14ac:dyDescent="0.25">
      <c r="C294" s="157" t="s">
        <v>2</v>
      </c>
      <c r="G294" s="157" t="s">
        <v>2</v>
      </c>
      <c r="K294" s="157" t="s">
        <v>2</v>
      </c>
      <c r="O294" s="196" t="s">
        <v>613</v>
      </c>
      <c r="P294" s="196"/>
      <c r="Q294" s="196"/>
      <c r="R294" s="196"/>
      <c r="S294" s="196"/>
      <c r="T294" s="196"/>
      <c r="U294" s="196"/>
      <c r="V294" s="196"/>
      <c r="W294" s="196"/>
      <c r="X294" s="196"/>
      <c r="Y294" s="196"/>
      <c r="Z294" s="196"/>
      <c r="AA294" s="196"/>
      <c r="AB294" s="196"/>
      <c r="AC294" s="197">
        <v>150.69999999999999</v>
      </c>
      <c r="AD294" s="197"/>
    </row>
    <row r="295" spans="2:30" x14ac:dyDescent="0.25">
      <c r="C295" s="157" t="s">
        <v>2</v>
      </c>
      <c r="G295" s="157" t="s">
        <v>2</v>
      </c>
      <c r="K295" s="157" t="s">
        <v>2</v>
      </c>
      <c r="O295" s="196" t="s">
        <v>614</v>
      </c>
      <c r="P295" s="196"/>
      <c r="Q295" s="196"/>
      <c r="R295" s="196"/>
      <c r="S295" s="196"/>
      <c r="T295" s="196"/>
      <c r="U295" s="196"/>
      <c r="V295" s="196"/>
      <c r="W295" s="196"/>
      <c r="X295" s="196"/>
      <c r="Y295" s="196"/>
      <c r="Z295" s="196"/>
      <c r="AA295" s="196"/>
      <c r="AB295" s="196"/>
      <c r="AC295" s="197">
        <v>1778.57</v>
      </c>
      <c r="AD295" s="197"/>
    </row>
    <row r="296" spans="2:30" x14ac:dyDescent="0.25">
      <c r="C296" s="157" t="s">
        <v>2</v>
      </c>
      <c r="G296" s="157" t="s">
        <v>2</v>
      </c>
      <c r="K296" s="157" t="s">
        <v>2</v>
      </c>
      <c r="O296" s="196" t="s">
        <v>615</v>
      </c>
      <c r="P296" s="196"/>
      <c r="Q296" s="196"/>
      <c r="R296" s="196"/>
      <c r="S296" s="196"/>
      <c r="T296" s="196"/>
      <c r="U296" s="196"/>
      <c r="V296" s="196"/>
      <c r="W296" s="196"/>
      <c r="X296" s="196"/>
      <c r="Y296" s="196"/>
      <c r="Z296" s="196"/>
      <c r="AA296" s="196"/>
      <c r="AB296" s="196"/>
      <c r="AC296" s="197">
        <v>150.97999999999999</v>
      </c>
      <c r="AD296" s="197"/>
    </row>
    <row r="297" spans="2:30" x14ac:dyDescent="0.25">
      <c r="C297" s="157" t="s">
        <v>2</v>
      </c>
      <c r="G297" s="157" t="s">
        <v>2</v>
      </c>
      <c r="K297" s="157" t="s">
        <v>2</v>
      </c>
      <c r="O297" s="196" t="s">
        <v>616</v>
      </c>
      <c r="P297" s="196"/>
      <c r="Q297" s="196"/>
      <c r="R297" s="196"/>
      <c r="S297" s="196"/>
      <c r="T297" s="196"/>
      <c r="U297" s="196"/>
      <c r="V297" s="196"/>
      <c r="W297" s="196"/>
      <c r="X297" s="196"/>
      <c r="Y297" s="196"/>
      <c r="Z297" s="196"/>
      <c r="AA297" s="196"/>
      <c r="AB297" s="196"/>
      <c r="AC297" s="197">
        <v>723.8</v>
      </c>
      <c r="AD297" s="197"/>
    </row>
    <row r="298" spans="2:30" x14ac:dyDescent="0.25">
      <c r="C298" s="157" t="s">
        <v>2</v>
      </c>
      <c r="G298" s="157" t="s">
        <v>2</v>
      </c>
      <c r="K298" s="157" t="s">
        <v>2</v>
      </c>
      <c r="O298" s="196" t="s">
        <v>617</v>
      </c>
      <c r="P298" s="196"/>
      <c r="Q298" s="196"/>
      <c r="R298" s="196"/>
      <c r="S298" s="196"/>
      <c r="T298" s="196"/>
      <c r="U298" s="196"/>
      <c r="V298" s="196"/>
      <c r="W298" s="196"/>
      <c r="X298" s="196"/>
      <c r="Y298" s="196"/>
      <c r="Z298" s="196"/>
      <c r="AA298" s="196"/>
      <c r="AB298" s="196"/>
      <c r="AC298" s="197">
        <v>233.8</v>
      </c>
      <c r="AD298" s="197"/>
    </row>
    <row r="299" spans="2:30" x14ac:dyDescent="0.25">
      <c r="C299" s="157" t="s">
        <v>2</v>
      </c>
      <c r="G299" s="157" t="s">
        <v>2</v>
      </c>
      <c r="K299" s="157" t="s">
        <v>2</v>
      </c>
      <c r="O299" s="196" t="s">
        <v>618</v>
      </c>
      <c r="P299" s="196"/>
      <c r="Q299" s="196"/>
      <c r="R299" s="196"/>
      <c r="S299" s="196"/>
      <c r="T299" s="196"/>
      <c r="U299" s="196"/>
      <c r="V299" s="196"/>
      <c r="W299" s="196"/>
      <c r="X299" s="196"/>
      <c r="Y299" s="196"/>
      <c r="Z299" s="196"/>
      <c r="AA299" s="196"/>
      <c r="AB299" s="196"/>
      <c r="AC299" s="197">
        <v>233.8</v>
      </c>
      <c r="AD299" s="197"/>
    </row>
    <row r="300" spans="2:30" x14ac:dyDescent="0.25">
      <c r="B300" s="184" t="s">
        <v>619</v>
      </c>
      <c r="C300" s="184"/>
      <c r="D300" s="184"/>
      <c r="F300" s="184" t="s">
        <v>568</v>
      </c>
      <c r="G300" s="184"/>
      <c r="H300" s="184"/>
      <c r="I300" s="184"/>
      <c r="J300" s="184" t="s">
        <v>454</v>
      </c>
      <c r="K300" s="184"/>
      <c r="L300" s="184"/>
      <c r="N300" s="184" t="s">
        <v>455</v>
      </c>
      <c r="O300" s="184"/>
      <c r="P300" s="184"/>
      <c r="Q300" s="184"/>
      <c r="R300" s="184"/>
      <c r="S300" s="184"/>
      <c r="T300" s="184"/>
      <c r="U300" s="184"/>
      <c r="V300" s="184"/>
      <c r="W300" s="184"/>
      <c r="X300" s="184"/>
      <c r="Y300" s="184"/>
      <c r="Z300" s="184"/>
      <c r="AA300" s="184"/>
      <c r="AC300" s="198">
        <v>1099.8599999999999</v>
      </c>
      <c r="AD300" s="198"/>
    </row>
    <row r="301" spans="2:30" x14ac:dyDescent="0.25">
      <c r="C301" s="157" t="s">
        <v>2</v>
      </c>
      <c r="G301" s="157" t="s">
        <v>2</v>
      </c>
      <c r="K301" s="157" t="s">
        <v>2</v>
      </c>
      <c r="O301" s="196" t="s">
        <v>456</v>
      </c>
      <c r="P301" s="196"/>
      <c r="Q301" s="196"/>
      <c r="R301" s="196"/>
      <c r="S301" s="196"/>
      <c r="T301" s="196"/>
      <c r="U301" s="196"/>
      <c r="V301" s="196"/>
      <c r="W301" s="196"/>
      <c r="X301" s="196"/>
      <c r="Y301" s="196"/>
      <c r="Z301" s="196"/>
      <c r="AA301" s="196"/>
      <c r="AB301" s="196"/>
      <c r="AC301" s="197">
        <v>454.82</v>
      </c>
      <c r="AD301" s="197"/>
    </row>
    <row r="302" spans="2:30" x14ac:dyDescent="0.25">
      <c r="C302" s="157" t="s">
        <v>2</v>
      </c>
      <c r="G302" s="157" t="s">
        <v>2</v>
      </c>
      <c r="K302" s="157" t="s">
        <v>2</v>
      </c>
      <c r="O302" s="196" t="s">
        <v>456</v>
      </c>
      <c r="P302" s="196"/>
      <c r="Q302" s="196"/>
      <c r="R302" s="196"/>
      <c r="S302" s="196"/>
      <c r="T302" s="196"/>
      <c r="U302" s="196"/>
      <c r="V302" s="196"/>
      <c r="W302" s="196"/>
      <c r="X302" s="196"/>
      <c r="Y302" s="196"/>
      <c r="Z302" s="196"/>
      <c r="AA302" s="196"/>
      <c r="AB302" s="196"/>
      <c r="AC302" s="197">
        <v>375.44</v>
      </c>
      <c r="AD302" s="197"/>
    </row>
    <row r="303" spans="2:30" x14ac:dyDescent="0.25">
      <c r="C303" s="157" t="s">
        <v>2</v>
      </c>
      <c r="G303" s="157" t="s">
        <v>2</v>
      </c>
      <c r="K303" s="157" t="s">
        <v>2</v>
      </c>
      <c r="O303" s="196" t="s">
        <v>456</v>
      </c>
      <c r="P303" s="196"/>
      <c r="Q303" s="196"/>
      <c r="R303" s="196"/>
      <c r="S303" s="196"/>
      <c r="T303" s="196"/>
      <c r="U303" s="196"/>
      <c r="V303" s="196"/>
      <c r="W303" s="196"/>
      <c r="X303" s="196"/>
      <c r="Y303" s="196"/>
      <c r="Z303" s="196"/>
      <c r="AA303" s="196"/>
      <c r="AB303" s="196"/>
      <c r="AC303" s="197">
        <v>269.60000000000002</v>
      </c>
      <c r="AD303" s="197"/>
    </row>
    <row r="304" spans="2:30" x14ac:dyDescent="0.25">
      <c r="B304" s="184" t="s">
        <v>620</v>
      </c>
      <c r="C304" s="184"/>
      <c r="D304" s="184"/>
      <c r="F304" s="184" t="s">
        <v>568</v>
      </c>
      <c r="G304" s="184"/>
      <c r="H304" s="184"/>
      <c r="I304" s="184"/>
      <c r="J304" s="184" t="s">
        <v>360</v>
      </c>
      <c r="K304" s="184"/>
      <c r="L304" s="184"/>
      <c r="N304" s="184" t="s">
        <v>361</v>
      </c>
      <c r="O304" s="184"/>
      <c r="P304" s="184"/>
      <c r="Q304" s="184"/>
      <c r="R304" s="184"/>
      <c r="S304" s="184"/>
      <c r="T304" s="184"/>
      <c r="U304" s="184"/>
      <c r="V304" s="184"/>
      <c r="W304" s="184"/>
      <c r="X304" s="184"/>
      <c r="Y304" s="184"/>
      <c r="Z304" s="184"/>
      <c r="AA304" s="184"/>
      <c r="AC304" s="198">
        <v>195</v>
      </c>
      <c r="AD304" s="198"/>
    </row>
    <row r="305" spans="1:30" x14ac:dyDescent="0.25">
      <c r="C305" s="157" t="s">
        <v>2</v>
      </c>
      <c r="G305" s="157" t="s">
        <v>2</v>
      </c>
      <c r="K305" s="157" t="s">
        <v>2</v>
      </c>
      <c r="O305" s="196" t="s">
        <v>621</v>
      </c>
      <c r="P305" s="196"/>
      <c r="Q305" s="196"/>
      <c r="R305" s="196"/>
      <c r="S305" s="196"/>
      <c r="T305" s="196"/>
      <c r="U305" s="196"/>
      <c r="V305" s="196"/>
      <c r="W305" s="196"/>
      <c r="X305" s="196"/>
      <c r="Y305" s="196"/>
      <c r="Z305" s="196"/>
      <c r="AA305" s="196"/>
      <c r="AB305" s="196"/>
      <c r="AC305" s="197">
        <v>100</v>
      </c>
      <c r="AD305" s="197"/>
    </row>
    <row r="306" spans="1:30" x14ac:dyDescent="0.25">
      <c r="C306" s="157" t="s">
        <v>2</v>
      </c>
      <c r="G306" s="157" t="s">
        <v>2</v>
      </c>
      <c r="K306" s="157" t="s">
        <v>2</v>
      </c>
      <c r="O306" s="196" t="s">
        <v>622</v>
      </c>
      <c r="P306" s="196"/>
      <c r="Q306" s="196"/>
      <c r="R306" s="196"/>
      <c r="S306" s="196"/>
      <c r="T306" s="196"/>
      <c r="U306" s="196"/>
      <c r="V306" s="196"/>
      <c r="W306" s="196"/>
      <c r="X306" s="196"/>
      <c r="Y306" s="196"/>
      <c r="Z306" s="196"/>
      <c r="AA306" s="196"/>
      <c r="AB306" s="196"/>
      <c r="AC306" s="197">
        <v>59</v>
      </c>
      <c r="AD306" s="197"/>
    </row>
    <row r="307" spans="1:30" x14ac:dyDescent="0.25">
      <c r="C307" s="157" t="s">
        <v>2</v>
      </c>
      <c r="G307" s="157" t="s">
        <v>2</v>
      </c>
      <c r="K307" s="157" t="s">
        <v>2</v>
      </c>
      <c r="O307" s="196" t="s">
        <v>623</v>
      </c>
      <c r="P307" s="196"/>
      <c r="Q307" s="196"/>
      <c r="R307" s="196"/>
      <c r="S307" s="196"/>
      <c r="T307" s="196"/>
      <c r="U307" s="196"/>
      <c r="V307" s="196"/>
      <c r="W307" s="196"/>
      <c r="X307" s="196"/>
      <c r="Y307" s="196"/>
      <c r="Z307" s="196"/>
      <c r="AA307" s="196"/>
      <c r="AB307" s="196"/>
      <c r="AC307" s="197">
        <v>36</v>
      </c>
      <c r="AD307" s="197"/>
    </row>
    <row r="308" spans="1:30" x14ac:dyDescent="0.25">
      <c r="B308" s="184" t="s">
        <v>624</v>
      </c>
      <c r="C308" s="184"/>
      <c r="D308" s="184"/>
      <c r="F308" s="184" t="s">
        <v>568</v>
      </c>
      <c r="G308" s="184"/>
      <c r="H308" s="184"/>
      <c r="I308" s="184"/>
      <c r="J308" s="184" t="s">
        <v>625</v>
      </c>
      <c r="K308" s="184"/>
      <c r="L308" s="184"/>
      <c r="N308" s="184" t="s">
        <v>378</v>
      </c>
      <c r="O308" s="184"/>
      <c r="P308" s="184"/>
      <c r="Q308" s="184"/>
      <c r="R308" s="184"/>
      <c r="S308" s="184"/>
      <c r="T308" s="184"/>
      <c r="U308" s="184"/>
      <c r="V308" s="184"/>
      <c r="W308" s="184"/>
      <c r="X308" s="184"/>
      <c r="Y308" s="184"/>
      <c r="Z308" s="184"/>
      <c r="AA308" s="184"/>
      <c r="AC308" s="198">
        <v>4064.71</v>
      </c>
      <c r="AD308" s="198"/>
    </row>
    <row r="309" spans="1:30" x14ac:dyDescent="0.25">
      <c r="C309" s="157" t="s">
        <v>2</v>
      </c>
      <c r="G309" s="157" t="s">
        <v>2</v>
      </c>
      <c r="K309" s="157" t="s">
        <v>2</v>
      </c>
      <c r="O309" s="196" t="s">
        <v>626</v>
      </c>
      <c r="P309" s="196"/>
      <c r="Q309" s="196"/>
      <c r="R309" s="196"/>
      <c r="S309" s="196"/>
      <c r="T309" s="196"/>
      <c r="U309" s="196"/>
      <c r="V309" s="196"/>
      <c r="W309" s="196"/>
      <c r="X309" s="196"/>
      <c r="Y309" s="196"/>
      <c r="Z309" s="196"/>
      <c r="AA309" s="196"/>
      <c r="AB309" s="196"/>
      <c r="AC309" s="197">
        <v>225.1</v>
      </c>
      <c r="AD309" s="197"/>
    </row>
    <row r="310" spans="1:30" x14ac:dyDescent="0.25">
      <c r="C310" s="157" t="s">
        <v>2</v>
      </c>
      <c r="G310" s="157" t="s">
        <v>2</v>
      </c>
      <c r="K310" s="157" t="s">
        <v>2</v>
      </c>
      <c r="O310" s="196" t="s">
        <v>627</v>
      </c>
      <c r="P310" s="196"/>
      <c r="Q310" s="196"/>
      <c r="R310" s="196"/>
      <c r="S310" s="196"/>
      <c r="T310" s="196"/>
      <c r="U310" s="196"/>
      <c r="V310" s="196"/>
      <c r="W310" s="196"/>
      <c r="X310" s="196"/>
      <c r="Y310" s="196"/>
      <c r="Z310" s="196"/>
      <c r="AA310" s="196"/>
      <c r="AB310" s="196"/>
      <c r="AC310" s="197">
        <v>3839.61</v>
      </c>
      <c r="AD310" s="197"/>
    </row>
    <row r="311" spans="1:30" x14ac:dyDescent="0.25">
      <c r="B311" s="184" t="s">
        <v>628</v>
      </c>
      <c r="C311" s="184"/>
      <c r="D311" s="184"/>
      <c r="F311" s="184" t="s">
        <v>568</v>
      </c>
      <c r="G311" s="184"/>
      <c r="H311" s="184"/>
      <c r="I311" s="184"/>
      <c r="J311" s="184" t="s">
        <v>629</v>
      </c>
      <c r="K311" s="184"/>
      <c r="L311" s="184"/>
      <c r="N311" s="184" t="s">
        <v>630</v>
      </c>
      <c r="O311" s="184"/>
      <c r="P311" s="184"/>
      <c r="Q311" s="184"/>
      <c r="R311" s="184"/>
      <c r="S311" s="184"/>
      <c r="T311" s="184"/>
      <c r="U311" s="184"/>
      <c r="V311" s="184"/>
      <c r="W311" s="184"/>
      <c r="X311" s="184"/>
      <c r="Y311" s="184"/>
      <c r="Z311" s="184"/>
      <c r="AA311" s="184"/>
      <c r="AC311" s="198">
        <v>600</v>
      </c>
      <c r="AD311" s="198"/>
    </row>
    <row r="312" spans="1:30" x14ac:dyDescent="0.25">
      <c r="C312" s="157" t="s">
        <v>2</v>
      </c>
      <c r="G312" s="157" t="s">
        <v>2</v>
      </c>
      <c r="K312" s="157" t="s">
        <v>2</v>
      </c>
      <c r="O312" s="196" t="s">
        <v>631</v>
      </c>
      <c r="P312" s="196"/>
      <c r="Q312" s="196"/>
      <c r="R312" s="196"/>
      <c r="S312" s="196"/>
      <c r="T312" s="196"/>
      <c r="U312" s="196"/>
      <c r="V312" s="196"/>
      <c r="W312" s="196"/>
      <c r="X312" s="196"/>
      <c r="Y312" s="196"/>
      <c r="Z312" s="196"/>
      <c r="AA312" s="196"/>
      <c r="AB312" s="196"/>
    </row>
    <row r="313" spans="1:30" x14ac:dyDescent="0.25">
      <c r="B313" s="184" t="s">
        <v>632</v>
      </c>
      <c r="C313" s="184"/>
      <c r="D313" s="184"/>
      <c r="F313" s="184" t="s">
        <v>568</v>
      </c>
      <c r="G313" s="184"/>
      <c r="H313" s="184"/>
      <c r="I313" s="184"/>
      <c r="J313" s="184" t="s">
        <v>633</v>
      </c>
      <c r="K313" s="184"/>
      <c r="L313" s="184"/>
      <c r="N313" s="184" t="s">
        <v>634</v>
      </c>
      <c r="O313" s="184"/>
      <c r="P313" s="184"/>
      <c r="Q313" s="184"/>
      <c r="R313" s="184"/>
      <c r="S313" s="184"/>
      <c r="T313" s="184"/>
      <c r="U313" s="184"/>
      <c r="V313" s="184"/>
      <c r="W313" s="184"/>
      <c r="X313" s="184"/>
      <c r="Y313" s="184"/>
      <c r="Z313" s="184"/>
      <c r="AA313" s="184"/>
      <c r="AC313" s="198">
        <v>3921.3</v>
      </c>
      <c r="AD313" s="198"/>
    </row>
    <row r="314" spans="1:30" x14ac:dyDescent="0.25">
      <c r="C314" s="157" t="s">
        <v>2</v>
      </c>
      <c r="G314" s="157" t="s">
        <v>2</v>
      </c>
      <c r="K314" s="157" t="s">
        <v>2</v>
      </c>
      <c r="O314" s="196" t="s">
        <v>635</v>
      </c>
      <c r="P314" s="196"/>
      <c r="Q314" s="196"/>
      <c r="R314" s="196"/>
      <c r="S314" s="196"/>
      <c r="T314" s="196"/>
      <c r="U314" s="196"/>
      <c r="V314" s="196"/>
      <c r="W314" s="196"/>
      <c r="X314" s="196"/>
      <c r="Y314" s="196"/>
      <c r="Z314" s="196"/>
      <c r="AA314" s="196"/>
      <c r="AB314" s="196"/>
    </row>
    <row r="315" spans="1:30" ht="114" customHeight="1" x14ac:dyDescent="0.25"/>
    <row r="316" spans="1:30" ht="12" customHeight="1" x14ac:dyDescent="0.25"/>
    <row r="317" spans="1:30" ht="13.5" customHeight="1" x14ac:dyDescent="0.25">
      <c r="A317" s="182" t="s">
        <v>380</v>
      </c>
      <c r="B317" s="182"/>
      <c r="C317" s="182"/>
      <c r="D317" s="182"/>
      <c r="E317" s="182"/>
      <c r="F317" s="182"/>
      <c r="G317" s="182"/>
      <c r="H317" s="182"/>
      <c r="I317" s="182"/>
      <c r="J317" s="182"/>
      <c r="K317" s="182"/>
      <c r="L317" s="182"/>
      <c r="M317" s="182"/>
      <c r="R317" s="183" t="s">
        <v>636</v>
      </c>
      <c r="S317" s="183"/>
      <c r="T317" s="183"/>
      <c r="U317" s="183"/>
      <c r="V317" s="183"/>
      <c r="W317" s="183"/>
      <c r="X317" s="183"/>
      <c r="Y317" s="183"/>
      <c r="Z317" s="183"/>
      <c r="AA317" s="183"/>
      <c r="AB317" s="183"/>
      <c r="AC317" s="183"/>
      <c r="AD317" s="183"/>
    </row>
    <row r="318" spans="1:30" ht="25.5" customHeight="1" x14ac:dyDescent="0.25">
      <c r="C318" s="188" t="s">
        <v>290</v>
      </c>
      <c r="D318" s="188"/>
      <c r="E318" s="188"/>
      <c r="F318" s="188"/>
      <c r="G318" s="188"/>
      <c r="H318" s="188"/>
      <c r="I318" s="188"/>
      <c r="J318" s="188"/>
      <c r="K318" s="188"/>
      <c r="L318" s="188"/>
      <c r="M318" s="188"/>
      <c r="N318" s="188"/>
      <c r="O318" s="188"/>
      <c r="P318" s="188"/>
      <c r="Q318" s="188"/>
      <c r="R318" s="188"/>
      <c r="S318" s="188"/>
      <c r="T318" s="188"/>
      <c r="U318" s="188"/>
      <c r="V318" s="188"/>
      <c r="W318" s="188"/>
      <c r="X318" s="188"/>
      <c r="Y318" s="188"/>
      <c r="Z318" s="188"/>
      <c r="AA318" s="188"/>
      <c r="AB318" s="188"/>
      <c r="AC318" s="188"/>
    </row>
    <row r="319" spans="1:30" ht="7.5" customHeight="1" x14ac:dyDescent="0.25"/>
    <row r="320" spans="1:30" ht="18.75" customHeight="1" x14ac:dyDescent="0.25">
      <c r="I320" s="202" t="s">
        <v>291</v>
      </c>
      <c r="J320" s="202"/>
      <c r="K320" s="202"/>
      <c r="L320" s="202"/>
      <c r="M320" s="202"/>
      <c r="N320" s="202"/>
      <c r="O320" s="202"/>
      <c r="P320" s="202"/>
      <c r="S320" s="203" t="s">
        <v>292</v>
      </c>
      <c r="T320" s="203"/>
      <c r="U320" s="203"/>
      <c r="V320" s="203"/>
      <c r="W320" s="203"/>
      <c r="X320" s="203"/>
      <c r="Y320" s="203"/>
    </row>
    <row r="321" spans="1:30" ht="6.75" customHeight="1" x14ac:dyDescent="0.25"/>
    <row r="322" spans="1:30" ht="14.25" customHeight="1" x14ac:dyDescent="0.25">
      <c r="A322" s="199" t="s">
        <v>293</v>
      </c>
      <c r="B322" s="199"/>
      <c r="C322" s="199"/>
      <c r="D322" s="199"/>
      <c r="E322" s="199"/>
      <c r="F322" s="199"/>
      <c r="G322" s="199"/>
      <c r="H322" s="199"/>
      <c r="I322" s="199"/>
      <c r="J322" s="199"/>
      <c r="K322" s="199"/>
      <c r="L322" s="199"/>
      <c r="M322" s="199"/>
      <c r="N322" s="199"/>
      <c r="O322" s="199"/>
    </row>
    <row r="323" spans="1:30" x14ac:dyDescent="0.25">
      <c r="B323" s="200" t="s">
        <v>294</v>
      </c>
      <c r="C323" s="200"/>
      <c r="D323" s="200"/>
      <c r="F323" s="200" t="s">
        <v>295</v>
      </c>
      <c r="G323" s="200"/>
      <c r="H323" s="200"/>
      <c r="I323" s="200"/>
      <c r="J323" s="200" t="s">
        <v>296</v>
      </c>
      <c r="K323" s="200"/>
      <c r="L323" s="200"/>
      <c r="N323" s="200" t="s">
        <v>297</v>
      </c>
      <c r="O323" s="200"/>
      <c r="P323" s="200"/>
      <c r="Q323" s="200"/>
      <c r="R323" s="200"/>
      <c r="S323" s="200"/>
      <c r="T323" s="200"/>
      <c r="U323" s="200"/>
      <c r="V323" s="200"/>
      <c r="W323" s="200"/>
      <c r="X323" s="200"/>
      <c r="Y323" s="200"/>
      <c r="Z323" s="200"/>
      <c r="AA323" s="200"/>
      <c r="AC323" s="201" t="s">
        <v>298</v>
      </c>
      <c r="AD323" s="201"/>
    </row>
    <row r="324" spans="1:30" x14ac:dyDescent="0.25">
      <c r="B324" s="184" t="s">
        <v>637</v>
      </c>
      <c r="C324" s="184"/>
      <c r="D324" s="184"/>
      <c r="F324" s="184" t="s">
        <v>568</v>
      </c>
      <c r="G324" s="184"/>
      <c r="H324" s="184"/>
      <c r="I324" s="184"/>
      <c r="J324" s="184" t="s">
        <v>638</v>
      </c>
      <c r="K324" s="184"/>
      <c r="L324" s="184"/>
      <c r="N324" s="184" t="s">
        <v>639</v>
      </c>
      <c r="O324" s="184"/>
      <c r="P324" s="184"/>
      <c r="Q324" s="184"/>
      <c r="R324" s="184"/>
      <c r="S324" s="184"/>
      <c r="T324" s="184"/>
      <c r="U324" s="184"/>
      <c r="V324" s="184"/>
      <c r="W324" s="184"/>
      <c r="X324" s="184"/>
      <c r="Y324" s="184"/>
      <c r="Z324" s="184"/>
      <c r="AA324" s="184"/>
      <c r="AC324" s="198">
        <v>1910.86</v>
      </c>
      <c r="AD324" s="198"/>
    </row>
    <row r="325" spans="1:30" x14ac:dyDescent="0.25">
      <c r="C325" s="157" t="s">
        <v>2</v>
      </c>
      <c r="G325" s="157" t="s">
        <v>2</v>
      </c>
      <c r="K325" s="157" t="s">
        <v>2</v>
      </c>
      <c r="O325" s="196" t="s">
        <v>640</v>
      </c>
      <c r="P325" s="196"/>
      <c r="Q325" s="196"/>
      <c r="R325" s="196"/>
      <c r="S325" s="196"/>
      <c r="T325" s="196"/>
      <c r="U325" s="196"/>
      <c r="V325" s="196"/>
      <c r="W325" s="196"/>
      <c r="X325" s="196"/>
      <c r="Y325" s="196"/>
      <c r="Z325" s="196"/>
      <c r="AA325" s="196"/>
      <c r="AB325" s="196"/>
      <c r="AC325" s="197">
        <v>1178.6400000000001</v>
      </c>
      <c r="AD325" s="197"/>
    </row>
    <row r="326" spans="1:30" x14ac:dyDescent="0.25">
      <c r="C326" s="157" t="s">
        <v>2</v>
      </c>
      <c r="G326" s="157" t="s">
        <v>2</v>
      </c>
      <c r="K326" s="157" t="s">
        <v>2</v>
      </c>
      <c r="O326" s="196" t="s">
        <v>641</v>
      </c>
      <c r="P326" s="196"/>
      <c r="Q326" s="196"/>
      <c r="R326" s="196"/>
      <c r="S326" s="196"/>
      <c r="T326" s="196"/>
      <c r="U326" s="196"/>
      <c r="V326" s="196"/>
      <c r="W326" s="196"/>
      <c r="X326" s="196"/>
      <c r="Y326" s="196"/>
      <c r="Z326" s="196"/>
      <c r="AA326" s="196"/>
      <c r="AB326" s="196"/>
      <c r="AC326" s="197">
        <v>14.61</v>
      </c>
      <c r="AD326" s="197"/>
    </row>
    <row r="327" spans="1:30" x14ac:dyDescent="0.25">
      <c r="C327" s="157" t="s">
        <v>2</v>
      </c>
      <c r="G327" s="157" t="s">
        <v>2</v>
      </c>
      <c r="K327" s="157" t="s">
        <v>2</v>
      </c>
      <c r="O327" s="196" t="s">
        <v>642</v>
      </c>
      <c r="P327" s="196"/>
      <c r="Q327" s="196"/>
      <c r="R327" s="196"/>
      <c r="S327" s="196"/>
      <c r="T327" s="196"/>
      <c r="U327" s="196"/>
      <c r="V327" s="196"/>
      <c r="W327" s="196"/>
      <c r="X327" s="196"/>
      <c r="Y327" s="196"/>
      <c r="Z327" s="196"/>
      <c r="AA327" s="196"/>
      <c r="AB327" s="196"/>
      <c r="AC327" s="197">
        <v>90.56</v>
      </c>
      <c r="AD327" s="197"/>
    </row>
    <row r="328" spans="1:30" x14ac:dyDescent="0.25">
      <c r="C328" s="157" t="s">
        <v>2</v>
      </c>
      <c r="G328" s="157" t="s">
        <v>2</v>
      </c>
      <c r="K328" s="157" t="s">
        <v>2</v>
      </c>
      <c r="O328" s="196" t="s">
        <v>643</v>
      </c>
      <c r="P328" s="196"/>
      <c r="Q328" s="196"/>
      <c r="R328" s="196"/>
      <c r="S328" s="196"/>
      <c r="T328" s="196"/>
      <c r="U328" s="196"/>
      <c r="V328" s="196"/>
      <c r="W328" s="196"/>
      <c r="X328" s="196"/>
      <c r="Y328" s="196"/>
      <c r="Z328" s="196"/>
      <c r="AA328" s="196"/>
      <c r="AB328" s="196"/>
      <c r="AC328" s="197">
        <v>7.6</v>
      </c>
      <c r="AD328" s="197"/>
    </row>
    <row r="329" spans="1:30" x14ac:dyDescent="0.25">
      <c r="C329" s="157" t="s">
        <v>2</v>
      </c>
      <c r="G329" s="157" t="s">
        <v>2</v>
      </c>
      <c r="K329" s="157" t="s">
        <v>2</v>
      </c>
      <c r="O329" s="196" t="s">
        <v>644</v>
      </c>
      <c r="P329" s="196"/>
      <c r="Q329" s="196"/>
      <c r="R329" s="196"/>
      <c r="S329" s="196"/>
      <c r="T329" s="196"/>
      <c r="U329" s="196"/>
      <c r="V329" s="196"/>
      <c r="W329" s="196"/>
      <c r="X329" s="196"/>
      <c r="Y329" s="196"/>
      <c r="Z329" s="196"/>
      <c r="AA329" s="196"/>
      <c r="AB329" s="196"/>
      <c r="AC329" s="197">
        <v>67.040000000000006</v>
      </c>
      <c r="AD329" s="197"/>
    </row>
    <row r="330" spans="1:30" x14ac:dyDescent="0.25">
      <c r="C330" s="157" t="s">
        <v>2</v>
      </c>
      <c r="G330" s="157" t="s">
        <v>2</v>
      </c>
      <c r="K330" s="157" t="s">
        <v>2</v>
      </c>
      <c r="O330" s="196" t="s">
        <v>645</v>
      </c>
      <c r="P330" s="196"/>
      <c r="Q330" s="196"/>
      <c r="R330" s="196"/>
      <c r="S330" s="196"/>
      <c r="T330" s="196"/>
      <c r="U330" s="196"/>
      <c r="V330" s="196"/>
      <c r="W330" s="196"/>
      <c r="X330" s="196"/>
      <c r="Y330" s="196"/>
      <c r="Z330" s="196"/>
      <c r="AA330" s="196"/>
      <c r="AB330" s="196"/>
      <c r="AC330" s="197">
        <v>107.71</v>
      </c>
      <c r="AD330" s="197"/>
    </row>
    <row r="331" spans="1:30" x14ac:dyDescent="0.25">
      <c r="C331" s="157" t="s">
        <v>2</v>
      </c>
      <c r="G331" s="157" t="s">
        <v>2</v>
      </c>
      <c r="K331" s="157" t="s">
        <v>2</v>
      </c>
      <c r="O331" s="196" t="s">
        <v>646</v>
      </c>
      <c r="P331" s="196"/>
      <c r="Q331" s="196"/>
      <c r="R331" s="196"/>
      <c r="S331" s="196"/>
      <c r="T331" s="196"/>
      <c r="U331" s="196"/>
      <c r="V331" s="196"/>
      <c r="W331" s="196"/>
      <c r="X331" s="196"/>
      <c r="Y331" s="196"/>
      <c r="Z331" s="196"/>
      <c r="AA331" s="196"/>
      <c r="AB331" s="196"/>
      <c r="AC331" s="197">
        <v>104.35</v>
      </c>
      <c r="AD331" s="197"/>
    </row>
    <row r="332" spans="1:30" x14ac:dyDescent="0.25">
      <c r="C332" s="157" t="s">
        <v>2</v>
      </c>
      <c r="G332" s="157" t="s">
        <v>2</v>
      </c>
      <c r="K332" s="157" t="s">
        <v>2</v>
      </c>
      <c r="O332" s="196" t="s">
        <v>647</v>
      </c>
      <c r="P332" s="196"/>
      <c r="Q332" s="196"/>
      <c r="R332" s="196"/>
      <c r="S332" s="196"/>
      <c r="T332" s="196"/>
      <c r="U332" s="196"/>
      <c r="V332" s="196"/>
      <c r="W332" s="196"/>
      <c r="X332" s="196"/>
      <c r="Y332" s="196"/>
      <c r="Z332" s="196"/>
      <c r="AA332" s="196"/>
      <c r="AB332" s="196"/>
      <c r="AC332" s="197">
        <v>66.95</v>
      </c>
      <c r="AD332" s="197"/>
    </row>
    <row r="333" spans="1:30" x14ac:dyDescent="0.25">
      <c r="C333" s="157" t="s">
        <v>2</v>
      </c>
      <c r="G333" s="157" t="s">
        <v>2</v>
      </c>
      <c r="K333" s="157" t="s">
        <v>2</v>
      </c>
      <c r="O333" s="196" t="s">
        <v>648</v>
      </c>
      <c r="P333" s="196"/>
      <c r="Q333" s="196"/>
      <c r="R333" s="196"/>
      <c r="S333" s="196"/>
      <c r="T333" s="196"/>
      <c r="U333" s="196"/>
      <c r="V333" s="196"/>
      <c r="W333" s="196"/>
      <c r="X333" s="196"/>
      <c r="Y333" s="196"/>
      <c r="Z333" s="196"/>
      <c r="AA333" s="196"/>
      <c r="AB333" s="196"/>
      <c r="AC333" s="197">
        <v>76.12</v>
      </c>
      <c r="AD333" s="197"/>
    </row>
    <row r="334" spans="1:30" x14ac:dyDescent="0.25">
      <c r="C334" s="157" t="s">
        <v>2</v>
      </c>
      <c r="G334" s="157" t="s">
        <v>2</v>
      </c>
      <c r="K334" s="157" t="s">
        <v>2</v>
      </c>
      <c r="O334" s="196" t="s">
        <v>649</v>
      </c>
      <c r="P334" s="196"/>
      <c r="Q334" s="196"/>
      <c r="R334" s="196"/>
      <c r="S334" s="196"/>
      <c r="T334" s="196"/>
      <c r="U334" s="196"/>
      <c r="V334" s="196"/>
      <c r="W334" s="196"/>
      <c r="X334" s="196"/>
      <c r="Y334" s="196"/>
      <c r="Z334" s="196"/>
      <c r="AA334" s="196"/>
      <c r="AB334" s="196"/>
      <c r="AC334" s="197">
        <v>41.07</v>
      </c>
      <c r="AD334" s="197"/>
    </row>
    <row r="335" spans="1:30" x14ac:dyDescent="0.25">
      <c r="C335" s="157" t="s">
        <v>2</v>
      </c>
      <c r="G335" s="157" t="s">
        <v>2</v>
      </c>
      <c r="K335" s="157" t="s">
        <v>2</v>
      </c>
      <c r="O335" s="196" t="s">
        <v>650</v>
      </c>
      <c r="P335" s="196"/>
      <c r="Q335" s="196"/>
      <c r="R335" s="196"/>
      <c r="S335" s="196"/>
      <c r="T335" s="196"/>
      <c r="U335" s="196"/>
      <c r="V335" s="196"/>
      <c r="W335" s="196"/>
      <c r="X335" s="196"/>
      <c r="Y335" s="196"/>
      <c r="Z335" s="196"/>
      <c r="AA335" s="196"/>
      <c r="AB335" s="196"/>
      <c r="AC335" s="197">
        <v>34.799999999999997</v>
      </c>
      <c r="AD335" s="197"/>
    </row>
    <row r="336" spans="1:30" x14ac:dyDescent="0.25">
      <c r="C336" s="157" t="s">
        <v>2</v>
      </c>
      <c r="G336" s="157" t="s">
        <v>2</v>
      </c>
      <c r="K336" s="157" t="s">
        <v>2</v>
      </c>
      <c r="O336" s="196" t="s">
        <v>651</v>
      </c>
      <c r="P336" s="196"/>
      <c r="Q336" s="196"/>
      <c r="R336" s="196"/>
      <c r="S336" s="196"/>
      <c r="T336" s="196"/>
      <c r="U336" s="196"/>
      <c r="V336" s="196"/>
      <c r="W336" s="196"/>
      <c r="X336" s="196"/>
      <c r="Y336" s="196"/>
      <c r="Z336" s="196"/>
      <c r="AA336" s="196"/>
      <c r="AB336" s="196"/>
      <c r="AC336" s="197">
        <v>56.43</v>
      </c>
      <c r="AD336" s="197"/>
    </row>
    <row r="337" spans="2:30" x14ac:dyDescent="0.25">
      <c r="C337" s="157" t="s">
        <v>2</v>
      </c>
      <c r="G337" s="157" t="s">
        <v>2</v>
      </c>
      <c r="K337" s="157" t="s">
        <v>2</v>
      </c>
      <c r="O337" s="196" t="s">
        <v>652</v>
      </c>
      <c r="P337" s="196"/>
      <c r="Q337" s="196"/>
      <c r="R337" s="196"/>
      <c r="S337" s="196"/>
      <c r="T337" s="196"/>
      <c r="U337" s="196"/>
      <c r="V337" s="196"/>
      <c r="W337" s="196"/>
      <c r="X337" s="196"/>
      <c r="Y337" s="196"/>
      <c r="Z337" s="196"/>
      <c r="AA337" s="196"/>
      <c r="AB337" s="196"/>
      <c r="AC337" s="197">
        <v>31</v>
      </c>
      <c r="AD337" s="197"/>
    </row>
    <row r="338" spans="2:30" x14ac:dyDescent="0.25">
      <c r="C338" s="157" t="s">
        <v>2</v>
      </c>
      <c r="G338" s="157" t="s">
        <v>2</v>
      </c>
      <c r="K338" s="157" t="s">
        <v>2</v>
      </c>
      <c r="O338" s="196" t="s">
        <v>653</v>
      </c>
      <c r="P338" s="196"/>
      <c r="Q338" s="196"/>
      <c r="R338" s="196"/>
      <c r="S338" s="196"/>
      <c r="T338" s="196"/>
      <c r="U338" s="196"/>
      <c r="V338" s="196"/>
      <c r="W338" s="196"/>
      <c r="X338" s="196"/>
      <c r="Y338" s="196"/>
      <c r="Z338" s="196"/>
      <c r="AA338" s="196"/>
      <c r="AB338" s="196"/>
      <c r="AC338" s="197">
        <v>33.979999999999997</v>
      </c>
      <c r="AD338" s="197"/>
    </row>
    <row r="339" spans="2:30" x14ac:dyDescent="0.25">
      <c r="B339" s="184" t="s">
        <v>654</v>
      </c>
      <c r="C339" s="184"/>
      <c r="D339" s="184"/>
      <c r="F339" s="184" t="s">
        <v>568</v>
      </c>
      <c r="G339" s="184"/>
      <c r="H339" s="184"/>
      <c r="I339" s="184"/>
      <c r="J339" s="184" t="s">
        <v>655</v>
      </c>
      <c r="K339" s="184"/>
      <c r="L339" s="184"/>
      <c r="N339" s="184" t="s">
        <v>656</v>
      </c>
      <c r="O339" s="184"/>
      <c r="P339" s="184"/>
      <c r="Q339" s="184"/>
      <c r="R339" s="184"/>
      <c r="S339" s="184"/>
      <c r="T339" s="184"/>
      <c r="U339" s="184"/>
      <c r="V339" s="184"/>
      <c r="W339" s="184"/>
      <c r="X339" s="184"/>
      <c r="Y339" s="184"/>
      <c r="Z339" s="184"/>
      <c r="AA339" s="184"/>
      <c r="AC339" s="198">
        <v>4470</v>
      </c>
      <c r="AD339" s="198"/>
    </row>
    <row r="340" spans="2:30" x14ac:dyDescent="0.25">
      <c r="C340" s="157" t="s">
        <v>2</v>
      </c>
      <c r="G340" s="157" t="s">
        <v>2</v>
      </c>
      <c r="K340" s="157" t="s">
        <v>2</v>
      </c>
      <c r="O340" s="196" t="s">
        <v>657</v>
      </c>
      <c r="P340" s="196"/>
      <c r="Q340" s="196"/>
      <c r="R340" s="196"/>
      <c r="S340" s="196"/>
      <c r="T340" s="196"/>
      <c r="U340" s="196"/>
      <c r="V340" s="196"/>
      <c r="W340" s="196"/>
      <c r="X340" s="196"/>
      <c r="Y340" s="196"/>
      <c r="Z340" s="196"/>
      <c r="AA340" s="196"/>
      <c r="AB340" s="196"/>
      <c r="AC340" s="197">
        <v>545</v>
      </c>
      <c r="AD340" s="197"/>
    </row>
    <row r="341" spans="2:30" x14ac:dyDescent="0.25">
      <c r="C341" s="157" t="s">
        <v>2</v>
      </c>
      <c r="G341" s="157" t="s">
        <v>2</v>
      </c>
      <c r="K341" s="157" t="s">
        <v>2</v>
      </c>
      <c r="O341" s="196" t="s">
        <v>658</v>
      </c>
      <c r="P341" s="196"/>
      <c r="Q341" s="196"/>
      <c r="R341" s="196"/>
      <c r="S341" s="196"/>
      <c r="T341" s="196"/>
      <c r="U341" s="196"/>
      <c r="V341" s="196"/>
      <c r="W341" s="196"/>
      <c r="X341" s="196"/>
      <c r="Y341" s="196"/>
      <c r="Z341" s="196"/>
      <c r="AA341" s="196"/>
      <c r="AB341" s="196"/>
      <c r="AC341" s="197">
        <v>175</v>
      </c>
      <c r="AD341" s="197"/>
    </row>
    <row r="342" spans="2:30" x14ac:dyDescent="0.25">
      <c r="C342" s="157" t="s">
        <v>2</v>
      </c>
      <c r="G342" s="157" t="s">
        <v>2</v>
      </c>
      <c r="K342" s="157" t="s">
        <v>2</v>
      </c>
      <c r="O342" s="196" t="s">
        <v>659</v>
      </c>
      <c r="P342" s="196"/>
      <c r="Q342" s="196"/>
      <c r="R342" s="196"/>
      <c r="S342" s="196"/>
      <c r="T342" s="196"/>
      <c r="U342" s="196"/>
      <c r="V342" s="196"/>
      <c r="W342" s="196"/>
      <c r="X342" s="196"/>
      <c r="Y342" s="196"/>
      <c r="Z342" s="196"/>
      <c r="AA342" s="196"/>
      <c r="AB342" s="196"/>
      <c r="AC342" s="197">
        <v>3750</v>
      </c>
      <c r="AD342" s="197"/>
    </row>
    <row r="343" spans="2:30" x14ac:dyDescent="0.25">
      <c r="B343" s="184" t="s">
        <v>660</v>
      </c>
      <c r="C343" s="184"/>
      <c r="D343" s="184"/>
      <c r="F343" s="184" t="s">
        <v>568</v>
      </c>
      <c r="G343" s="184"/>
      <c r="H343" s="184"/>
      <c r="I343" s="184"/>
      <c r="J343" s="184" t="s">
        <v>661</v>
      </c>
      <c r="K343" s="184"/>
      <c r="L343" s="184"/>
      <c r="N343" s="184" t="s">
        <v>662</v>
      </c>
      <c r="O343" s="184"/>
      <c r="P343" s="184"/>
      <c r="Q343" s="184"/>
      <c r="R343" s="184"/>
      <c r="S343" s="184"/>
      <c r="T343" s="184"/>
      <c r="U343" s="184"/>
      <c r="V343" s="184"/>
      <c r="W343" s="184"/>
      <c r="X343" s="184"/>
      <c r="Y343" s="184"/>
      <c r="Z343" s="184"/>
      <c r="AA343" s="184"/>
      <c r="AC343" s="198">
        <v>17527.14</v>
      </c>
      <c r="AD343" s="198"/>
    </row>
    <row r="344" spans="2:30" x14ac:dyDescent="0.25">
      <c r="C344" s="157" t="s">
        <v>2</v>
      </c>
      <c r="G344" s="157" t="s">
        <v>2</v>
      </c>
      <c r="K344" s="157" t="s">
        <v>2</v>
      </c>
      <c r="O344" s="196" t="s">
        <v>663</v>
      </c>
      <c r="P344" s="196"/>
      <c r="Q344" s="196"/>
      <c r="R344" s="196"/>
      <c r="S344" s="196"/>
      <c r="T344" s="196"/>
      <c r="U344" s="196"/>
      <c r="V344" s="196"/>
      <c r="W344" s="196"/>
      <c r="X344" s="196"/>
      <c r="Y344" s="196"/>
      <c r="Z344" s="196"/>
      <c r="AA344" s="196"/>
      <c r="AB344" s="196"/>
      <c r="AC344" s="197">
        <v>17264.46</v>
      </c>
      <c r="AD344" s="197"/>
    </row>
    <row r="345" spans="2:30" x14ac:dyDescent="0.25">
      <c r="C345" s="157" t="s">
        <v>2</v>
      </c>
      <c r="G345" s="157" t="s">
        <v>2</v>
      </c>
      <c r="K345" s="157" t="s">
        <v>2</v>
      </c>
      <c r="O345" s="196" t="s">
        <v>664</v>
      </c>
      <c r="P345" s="196"/>
      <c r="Q345" s="196"/>
      <c r="R345" s="196"/>
      <c r="S345" s="196"/>
      <c r="T345" s="196"/>
      <c r="U345" s="196"/>
      <c r="V345" s="196"/>
      <c r="W345" s="196"/>
      <c r="X345" s="196"/>
      <c r="Y345" s="196"/>
      <c r="Z345" s="196"/>
      <c r="AA345" s="196"/>
      <c r="AB345" s="196"/>
      <c r="AC345" s="197">
        <v>262.68</v>
      </c>
      <c r="AD345" s="197"/>
    </row>
    <row r="346" spans="2:30" x14ac:dyDescent="0.25">
      <c r="B346" s="184" t="s">
        <v>665</v>
      </c>
      <c r="C346" s="184"/>
      <c r="D346" s="184"/>
      <c r="F346" s="184" t="s">
        <v>568</v>
      </c>
      <c r="G346" s="184"/>
      <c r="H346" s="184"/>
      <c r="I346" s="184"/>
      <c r="J346" s="184" t="s">
        <v>666</v>
      </c>
      <c r="K346" s="184"/>
      <c r="L346" s="184"/>
      <c r="N346" s="184" t="s">
        <v>667</v>
      </c>
      <c r="O346" s="184"/>
      <c r="P346" s="184"/>
      <c r="Q346" s="184"/>
      <c r="R346" s="184"/>
      <c r="S346" s="184"/>
      <c r="T346" s="184"/>
      <c r="U346" s="184"/>
      <c r="V346" s="184"/>
      <c r="W346" s="184"/>
      <c r="X346" s="184"/>
      <c r="Y346" s="184"/>
      <c r="Z346" s="184"/>
      <c r="AA346" s="184"/>
      <c r="AC346" s="198">
        <v>11515.83</v>
      </c>
      <c r="AD346" s="198"/>
    </row>
    <row r="347" spans="2:30" x14ac:dyDescent="0.25">
      <c r="C347" s="157" t="s">
        <v>2</v>
      </c>
      <c r="G347" s="157" t="s">
        <v>2</v>
      </c>
      <c r="K347" s="157" t="s">
        <v>2</v>
      </c>
      <c r="O347" s="196" t="s">
        <v>668</v>
      </c>
      <c r="P347" s="196"/>
      <c r="Q347" s="196"/>
      <c r="R347" s="196"/>
      <c r="S347" s="196"/>
      <c r="T347" s="196"/>
      <c r="U347" s="196"/>
      <c r="V347" s="196"/>
      <c r="W347" s="196"/>
      <c r="X347" s="196"/>
      <c r="Y347" s="196"/>
      <c r="Z347" s="196"/>
      <c r="AA347" s="196"/>
      <c r="AB347" s="196"/>
      <c r="AC347" s="197">
        <v>1597.5</v>
      </c>
      <c r="AD347" s="197"/>
    </row>
    <row r="348" spans="2:30" x14ac:dyDescent="0.25">
      <c r="C348" s="157" t="s">
        <v>2</v>
      </c>
      <c r="G348" s="157" t="s">
        <v>2</v>
      </c>
      <c r="K348" s="157" t="s">
        <v>2</v>
      </c>
      <c r="O348" s="196" t="s">
        <v>669</v>
      </c>
      <c r="P348" s="196"/>
      <c r="Q348" s="196"/>
      <c r="R348" s="196"/>
      <c r="S348" s="196"/>
      <c r="T348" s="196"/>
      <c r="U348" s="196"/>
      <c r="V348" s="196"/>
      <c r="W348" s="196"/>
      <c r="X348" s="196"/>
      <c r="Y348" s="196"/>
      <c r="Z348" s="196"/>
      <c r="AA348" s="196"/>
      <c r="AB348" s="196"/>
      <c r="AC348" s="197">
        <v>9918.33</v>
      </c>
      <c r="AD348" s="197"/>
    </row>
    <row r="349" spans="2:30" x14ac:dyDescent="0.25">
      <c r="B349" s="184" t="s">
        <v>670</v>
      </c>
      <c r="C349" s="184"/>
      <c r="D349" s="184"/>
      <c r="F349" s="184" t="s">
        <v>568</v>
      </c>
      <c r="G349" s="184"/>
      <c r="H349" s="184"/>
      <c r="I349" s="184"/>
      <c r="J349" s="184" t="s">
        <v>671</v>
      </c>
      <c r="K349" s="184"/>
      <c r="L349" s="184"/>
      <c r="N349" s="184" t="s">
        <v>672</v>
      </c>
      <c r="O349" s="184"/>
      <c r="P349" s="184"/>
      <c r="Q349" s="184"/>
      <c r="R349" s="184"/>
      <c r="S349" s="184"/>
      <c r="T349" s="184"/>
      <c r="U349" s="184"/>
      <c r="V349" s="184"/>
      <c r="W349" s="184"/>
      <c r="X349" s="184"/>
      <c r="Y349" s="184"/>
      <c r="Z349" s="184"/>
      <c r="AA349" s="184"/>
      <c r="AC349" s="198">
        <v>929.85</v>
      </c>
      <c r="AD349" s="198"/>
    </row>
    <row r="350" spans="2:30" x14ac:dyDescent="0.25">
      <c r="C350" s="157" t="s">
        <v>2</v>
      </c>
      <c r="G350" s="157" t="s">
        <v>2</v>
      </c>
      <c r="K350" s="157" t="s">
        <v>2</v>
      </c>
      <c r="O350" s="196" t="s">
        <v>673</v>
      </c>
      <c r="P350" s="196"/>
      <c r="Q350" s="196"/>
      <c r="R350" s="196"/>
      <c r="S350" s="196"/>
      <c r="T350" s="196"/>
      <c r="U350" s="196"/>
      <c r="V350" s="196"/>
      <c r="W350" s="196"/>
      <c r="X350" s="196"/>
      <c r="Y350" s="196"/>
      <c r="Z350" s="196"/>
      <c r="AA350" s="196"/>
      <c r="AB350" s="196"/>
    </row>
    <row r="351" spans="2:30" x14ac:dyDescent="0.25">
      <c r="B351" s="184" t="s">
        <v>674</v>
      </c>
      <c r="C351" s="184"/>
      <c r="D351" s="184"/>
      <c r="F351" s="184" t="s">
        <v>568</v>
      </c>
      <c r="G351" s="184"/>
      <c r="H351" s="184"/>
      <c r="I351" s="184"/>
      <c r="J351" s="184" t="s">
        <v>564</v>
      </c>
      <c r="K351" s="184"/>
      <c r="L351" s="184"/>
      <c r="N351" s="184" t="s">
        <v>565</v>
      </c>
      <c r="O351" s="184"/>
      <c r="P351" s="184"/>
      <c r="Q351" s="184"/>
      <c r="R351" s="184"/>
      <c r="S351" s="184"/>
      <c r="T351" s="184"/>
      <c r="U351" s="184"/>
      <c r="V351" s="184"/>
      <c r="W351" s="184"/>
      <c r="X351" s="184"/>
      <c r="Y351" s="184"/>
      <c r="Z351" s="184"/>
      <c r="AA351" s="184"/>
      <c r="AC351" s="198">
        <v>5817.46</v>
      </c>
      <c r="AD351" s="198"/>
    </row>
    <row r="352" spans="2:30" x14ac:dyDescent="0.25">
      <c r="C352" s="157" t="s">
        <v>2</v>
      </c>
      <c r="G352" s="157" t="s">
        <v>2</v>
      </c>
      <c r="K352" s="157" t="s">
        <v>2</v>
      </c>
      <c r="O352" s="196" t="s">
        <v>675</v>
      </c>
      <c r="P352" s="196"/>
      <c r="Q352" s="196"/>
      <c r="R352" s="196"/>
      <c r="S352" s="196"/>
      <c r="T352" s="196"/>
      <c r="U352" s="196"/>
      <c r="V352" s="196"/>
      <c r="W352" s="196"/>
      <c r="X352" s="196"/>
      <c r="Y352" s="196"/>
      <c r="Z352" s="196"/>
      <c r="AA352" s="196"/>
      <c r="AB352" s="196"/>
      <c r="AC352" s="197">
        <v>2238.46</v>
      </c>
      <c r="AD352" s="197"/>
    </row>
    <row r="353" spans="2:30" x14ac:dyDescent="0.25">
      <c r="C353" s="157" t="s">
        <v>2</v>
      </c>
      <c r="G353" s="157" t="s">
        <v>2</v>
      </c>
      <c r="K353" s="157" t="s">
        <v>2</v>
      </c>
      <c r="O353" s="196" t="s">
        <v>676</v>
      </c>
      <c r="P353" s="196"/>
      <c r="Q353" s="196"/>
      <c r="R353" s="196"/>
      <c r="S353" s="196"/>
      <c r="T353" s="196"/>
      <c r="U353" s="196"/>
      <c r="V353" s="196"/>
      <c r="W353" s="196"/>
      <c r="X353" s="196"/>
      <c r="Y353" s="196"/>
      <c r="Z353" s="196"/>
      <c r="AA353" s="196"/>
      <c r="AB353" s="196"/>
      <c r="AC353" s="197">
        <v>3579</v>
      </c>
      <c r="AD353" s="197"/>
    </row>
    <row r="354" spans="2:30" x14ac:dyDescent="0.25">
      <c r="B354" s="184" t="s">
        <v>677</v>
      </c>
      <c r="C354" s="184"/>
      <c r="D354" s="184"/>
      <c r="F354" s="184" t="s">
        <v>568</v>
      </c>
      <c r="G354" s="184"/>
      <c r="H354" s="184"/>
      <c r="I354" s="184"/>
      <c r="J354" s="184" t="s">
        <v>678</v>
      </c>
      <c r="K354" s="184"/>
      <c r="L354" s="184"/>
      <c r="N354" s="184" t="s">
        <v>679</v>
      </c>
      <c r="O354" s="184"/>
      <c r="P354" s="184"/>
      <c r="Q354" s="184"/>
      <c r="R354" s="184"/>
      <c r="S354" s="184"/>
      <c r="T354" s="184"/>
      <c r="U354" s="184"/>
      <c r="V354" s="184"/>
      <c r="W354" s="184"/>
      <c r="X354" s="184"/>
      <c r="Y354" s="184"/>
      <c r="Z354" s="184"/>
      <c r="AA354" s="184"/>
      <c r="AC354" s="198">
        <v>1245.6600000000001</v>
      </c>
      <c r="AD354" s="198"/>
    </row>
    <row r="355" spans="2:30" x14ac:dyDescent="0.25">
      <c r="C355" s="157" t="s">
        <v>2</v>
      </c>
      <c r="G355" s="157" t="s">
        <v>2</v>
      </c>
      <c r="K355" s="157" t="s">
        <v>2</v>
      </c>
      <c r="O355" s="196" t="s">
        <v>680</v>
      </c>
      <c r="P355" s="196"/>
      <c r="Q355" s="196"/>
      <c r="R355" s="196"/>
      <c r="S355" s="196"/>
      <c r="T355" s="196"/>
      <c r="U355" s="196"/>
      <c r="V355" s="196"/>
      <c r="W355" s="196"/>
      <c r="X355" s="196"/>
      <c r="Y355" s="196"/>
      <c r="Z355" s="196"/>
      <c r="AA355" s="196"/>
      <c r="AB355" s="196"/>
      <c r="AC355" s="197">
        <v>47.28</v>
      </c>
      <c r="AD355" s="197"/>
    </row>
    <row r="356" spans="2:30" x14ac:dyDescent="0.25">
      <c r="C356" s="157" t="s">
        <v>2</v>
      </c>
      <c r="G356" s="157" t="s">
        <v>2</v>
      </c>
      <c r="K356" s="157" t="s">
        <v>2</v>
      </c>
      <c r="O356" s="196" t="s">
        <v>680</v>
      </c>
      <c r="P356" s="196"/>
      <c r="Q356" s="196"/>
      <c r="R356" s="196"/>
      <c r="S356" s="196"/>
      <c r="T356" s="196"/>
      <c r="U356" s="196"/>
      <c r="V356" s="196"/>
      <c r="W356" s="196"/>
      <c r="X356" s="196"/>
      <c r="Y356" s="196"/>
      <c r="Z356" s="196"/>
      <c r="AA356" s="196"/>
      <c r="AB356" s="196"/>
      <c r="AC356" s="197">
        <v>21.09</v>
      </c>
      <c r="AD356" s="197"/>
    </row>
    <row r="357" spans="2:30" x14ac:dyDescent="0.25">
      <c r="C357" s="157" t="s">
        <v>2</v>
      </c>
      <c r="G357" s="157" t="s">
        <v>2</v>
      </c>
      <c r="K357" s="157" t="s">
        <v>2</v>
      </c>
      <c r="O357" s="196" t="s">
        <v>680</v>
      </c>
      <c r="P357" s="196"/>
      <c r="Q357" s="196"/>
      <c r="R357" s="196"/>
      <c r="S357" s="196"/>
      <c r="T357" s="196"/>
      <c r="U357" s="196"/>
      <c r="V357" s="196"/>
      <c r="W357" s="196"/>
      <c r="X357" s="196"/>
      <c r="Y357" s="196"/>
      <c r="Z357" s="196"/>
      <c r="AA357" s="196"/>
      <c r="AB357" s="196"/>
      <c r="AC357" s="197">
        <v>55.98</v>
      </c>
      <c r="AD357" s="197"/>
    </row>
    <row r="358" spans="2:30" x14ac:dyDescent="0.25">
      <c r="C358" s="157" t="s">
        <v>2</v>
      </c>
      <c r="G358" s="157" t="s">
        <v>2</v>
      </c>
      <c r="K358" s="157" t="s">
        <v>2</v>
      </c>
      <c r="O358" s="196" t="s">
        <v>680</v>
      </c>
      <c r="P358" s="196"/>
      <c r="Q358" s="196"/>
      <c r="R358" s="196"/>
      <c r="S358" s="196"/>
      <c r="T358" s="196"/>
      <c r="U358" s="196"/>
      <c r="V358" s="196"/>
      <c r="W358" s="196"/>
      <c r="X358" s="196"/>
      <c r="Y358" s="196"/>
      <c r="Z358" s="196"/>
      <c r="AA358" s="196"/>
      <c r="AB358" s="196"/>
      <c r="AC358" s="197">
        <v>359.66</v>
      </c>
      <c r="AD358" s="197"/>
    </row>
    <row r="359" spans="2:30" x14ac:dyDescent="0.25">
      <c r="C359" s="157" t="s">
        <v>2</v>
      </c>
      <c r="G359" s="157" t="s">
        <v>2</v>
      </c>
      <c r="K359" s="157" t="s">
        <v>2</v>
      </c>
      <c r="O359" s="196" t="s">
        <v>680</v>
      </c>
      <c r="P359" s="196"/>
      <c r="Q359" s="196"/>
      <c r="R359" s="196"/>
      <c r="S359" s="196"/>
      <c r="T359" s="196"/>
      <c r="U359" s="196"/>
      <c r="V359" s="196"/>
      <c r="W359" s="196"/>
      <c r="X359" s="196"/>
      <c r="Y359" s="196"/>
      <c r="Z359" s="196"/>
      <c r="AA359" s="196"/>
      <c r="AB359" s="196"/>
      <c r="AC359" s="197">
        <v>4.76</v>
      </c>
      <c r="AD359" s="197"/>
    </row>
    <row r="360" spans="2:30" x14ac:dyDescent="0.25">
      <c r="C360" s="157" t="s">
        <v>2</v>
      </c>
      <c r="G360" s="157" t="s">
        <v>2</v>
      </c>
      <c r="K360" s="157" t="s">
        <v>2</v>
      </c>
      <c r="O360" s="196" t="s">
        <v>680</v>
      </c>
      <c r="P360" s="196"/>
      <c r="Q360" s="196"/>
      <c r="R360" s="196"/>
      <c r="S360" s="196"/>
      <c r="T360" s="196"/>
      <c r="U360" s="196"/>
      <c r="V360" s="196"/>
      <c r="W360" s="196"/>
      <c r="X360" s="196"/>
      <c r="Y360" s="196"/>
      <c r="Z360" s="196"/>
      <c r="AA360" s="196"/>
      <c r="AB360" s="196"/>
      <c r="AC360" s="197">
        <v>196.64</v>
      </c>
      <c r="AD360" s="197"/>
    </row>
    <row r="361" spans="2:30" x14ac:dyDescent="0.25">
      <c r="C361" s="157" t="s">
        <v>2</v>
      </c>
      <c r="G361" s="157" t="s">
        <v>2</v>
      </c>
      <c r="K361" s="157" t="s">
        <v>2</v>
      </c>
      <c r="O361" s="196" t="s">
        <v>680</v>
      </c>
      <c r="P361" s="196"/>
      <c r="Q361" s="196"/>
      <c r="R361" s="196"/>
      <c r="S361" s="196"/>
      <c r="T361" s="196"/>
      <c r="U361" s="196"/>
      <c r="V361" s="196"/>
      <c r="W361" s="196"/>
      <c r="X361" s="196"/>
      <c r="Y361" s="196"/>
      <c r="Z361" s="196"/>
      <c r="AA361" s="196"/>
      <c r="AB361" s="196"/>
      <c r="AC361" s="197">
        <v>2.11</v>
      </c>
      <c r="AD361" s="197"/>
    </row>
    <row r="362" spans="2:30" x14ac:dyDescent="0.25">
      <c r="C362" s="157" t="s">
        <v>2</v>
      </c>
      <c r="G362" s="157" t="s">
        <v>2</v>
      </c>
      <c r="K362" s="157" t="s">
        <v>2</v>
      </c>
      <c r="O362" s="196" t="s">
        <v>680</v>
      </c>
      <c r="P362" s="196"/>
      <c r="Q362" s="196"/>
      <c r="R362" s="196"/>
      <c r="S362" s="196"/>
      <c r="T362" s="196"/>
      <c r="U362" s="196"/>
      <c r="V362" s="196"/>
      <c r="W362" s="196"/>
      <c r="X362" s="196"/>
      <c r="Y362" s="196"/>
      <c r="Z362" s="196"/>
      <c r="AA362" s="196"/>
      <c r="AB362" s="196"/>
      <c r="AC362" s="197">
        <v>31.18</v>
      </c>
      <c r="AD362" s="197"/>
    </row>
    <row r="363" spans="2:30" x14ac:dyDescent="0.25">
      <c r="C363" s="157" t="s">
        <v>2</v>
      </c>
      <c r="G363" s="157" t="s">
        <v>2</v>
      </c>
      <c r="K363" s="157" t="s">
        <v>2</v>
      </c>
      <c r="O363" s="196" t="s">
        <v>680</v>
      </c>
      <c r="P363" s="196"/>
      <c r="Q363" s="196"/>
      <c r="R363" s="196"/>
      <c r="S363" s="196"/>
      <c r="T363" s="196"/>
      <c r="U363" s="196"/>
      <c r="V363" s="196"/>
      <c r="W363" s="196"/>
      <c r="X363" s="196"/>
      <c r="Y363" s="196"/>
      <c r="Z363" s="196"/>
      <c r="AA363" s="196"/>
      <c r="AB363" s="196"/>
      <c r="AC363" s="197">
        <v>6.04</v>
      </c>
      <c r="AD363" s="197"/>
    </row>
    <row r="364" spans="2:30" x14ac:dyDescent="0.25">
      <c r="C364" s="157" t="s">
        <v>2</v>
      </c>
      <c r="G364" s="157" t="s">
        <v>2</v>
      </c>
      <c r="K364" s="157" t="s">
        <v>2</v>
      </c>
      <c r="O364" s="196" t="s">
        <v>680</v>
      </c>
      <c r="P364" s="196"/>
      <c r="Q364" s="196"/>
      <c r="R364" s="196"/>
      <c r="S364" s="196"/>
      <c r="T364" s="196"/>
      <c r="U364" s="196"/>
      <c r="V364" s="196"/>
      <c r="W364" s="196"/>
      <c r="X364" s="196"/>
      <c r="Y364" s="196"/>
      <c r="Z364" s="196"/>
      <c r="AA364" s="196"/>
      <c r="AB364" s="196"/>
      <c r="AC364" s="197">
        <v>49.68</v>
      </c>
      <c r="AD364" s="197"/>
    </row>
    <row r="365" spans="2:30" x14ac:dyDescent="0.25">
      <c r="C365" s="157" t="s">
        <v>2</v>
      </c>
      <c r="G365" s="157" t="s">
        <v>2</v>
      </c>
      <c r="K365" s="157" t="s">
        <v>2</v>
      </c>
      <c r="O365" s="196" t="s">
        <v>680</v>
      </c>
      <c r="P365" s="196"/>
      <c r="Q365" s="196"/>
      <c r="R365" s="196"/>
      <c r="S365" s="196"/>
      <c r="T365" s="196"/>
      <c r="U365" s="196"/>
      <c r="V365" s="196"/>
      <c r="W365" s="196"/>
      <c r="X365" s="196"/>
      <c r="Y365" s="196"/>
      <c r="Z365" s="196"/>
      <c r="AA365" s="196"/>
      <c r="AB365" s="196"/>
      <c r="AC365" s="197">
        <v>183.56</v>
      </c>
      <c r="AD365" s="197"/>
    </row>
    <row r="366" spans="2:30" x14ac:dyDescent="0.25">
      <c r="C366" s="157" t="s">
        <v>2</v>
      </c>
      <c r="G366" s="157" t="s">
        <v>2</v>
      </c>
      <c r="K366" s="157" t="s">
        <v>2</v>
      </c>
      <c r="O366" s="196" t="s">
        <v>680</v>
      </c>
      <c r="P366" s="196"/>
      <c r="Q366" s="196"/>
      <c r="R366" s="196"/>
      <c r="S366" s="196"/>
      <c r="T366" s="196"/>
      <c r="U366" s="196"/>
      <c r="V366" s="196"/>
      <c r="W366" s="196"/>
      <c r="X366" s="196"/>
      <c r="Y366" s="196"/>
      <c r="Z366" s="196"/>
      <c r="AA366" s="196"/>
      <c r="AB366" s="196"/>
      <c r="AC366" s="197">
        <v>34.92</v>
      </c>
      <c r="AD366" s="197"/>
    </row>
    <row r="367" spans="2:30" x14ac:dyDescent="0.25">
      <c r="C367" s="157" t="s">
        <v>2</v>
      </c>
      <c r="G367" s="157" t="s">
        <v>2</v>
      </c>
      <c r="K367" s="157" t="s">
        <v>2</v>
      </c>
      <c r="O367" s="196" t="s">
        <v>680</v>
      </c>
      <c r="P367" s="196"/>
      <c r="Q367" s="196"/>
      <c r="R367" s="196"/>
      <c r="S367" s="196"/>
      <c r="T367" s="196"/>
      <c r="U367" s="196"/>
      <c r="V367" s="196"/>
      <c r="W367" s="196"/>
      <c r="X367" s="196"/>
      <c r="Y367" s="196"/>
      <c r="Z367" s="196"/>
      <c r="AA367" s="196"/>
      <c r="AB367" s="196"/>
      <c r="AC367" s="197">
        <v>55.21</v>
      </c>
      <c r="AD367" s="197"/>
    </row>
    <row r="368" spans="2:30" x14ac:dyDescent="0.25">
      <c r="C368" s="157" t="s">
        <v>2</v>
      </c>
      <c r="G368" s="157" t="s">
        <v>2</v>
      </c>
      <c r="K368" s="157" t="s">
        <v>2</v>
      </c>
      <c r="O368" s="196" t="s">
        <v>680</v>
      </c>
      <c r="P368" s="196"/>
      <c r="Q368" s="196"/>
      <c r="R368" s="196"/>
      <c r="S368" s="196"/>
      <c r="T368" s="196"/>
      <c r="U368" s="196"/>
      <c r="V368" s="196"/>
      <c r="W368" s="196"/>
      <c r="X368" s="196"/>
      <c r="Y368" s="196"/>
      <c r="Z368" s="196"/>
      <c r="AA368" s="196"/>
      <c r="AB368" s="196"/>
      <c r="AC368" s="197">
        <v>23.2</v>
      </c>
      <c r="AD368" s="197"/>
    </row>
    <row r="369" spans="1:30" x14ac:dyDescent="0.25">
      <c r="C369" s="157" t="s">
        <v>2</v>
      </c>
      <c r="G369" s="157" t="s">
        <v>2</v>
      </c>
      <c r="K369" s="157" t="s">
        <v>2</v>
      </c>
      <c r="O369" s="196" t="s">
        <v>680</v>
      </c>
      <c r="P369" s="196"/>
      <c r="Q369" s="196"/>
      <c r="R369" s="196"/>
      <c r="S369" s="196"/>
      <c r="T369" s="196"/>
      <c r="U369" s="196"/>
      <c r="V369" s="196"/>
      <c r="W369" s="196"/>
      <c r="X369" s="196"/>
      <c r="Y369" s="196"/>
      <c r="Z369" s="196"/>
      <c r="AA369" s="196"/>
      <c r="AB369" s="196"/>
      <c r="AC369" s="197">
        <v>14.37</v>
      </c>
      <c r="AD369" s="197"/>
    </row>
    <row r="370" spans="1:30" x14ac:dyDescent="0.25">
      <c r="C370" s="157" t="s">
        <v>2</v>
      </c>
      <c r="G370" s="157" t="s">
        <v>2</v>
      </c>
      <c r="K370" s="157" t="s">
        <v>2</v>
      </c>
      <c r="O370" s="196" t="s">
        <v>680</v>
      </c>
      <c r="P370" s="196"/>
      <c r="Q370" s="196"/>
      <c r="R370" s="196"/>
      <c r="S370" s="196"/>
      <c r="T370" s="196"/>
      <c r="U370" s="196"/>
      <c r="V370" s="196"/>
      <c r="W370" s="196"/>
      <c r="X370" s="196"/>
      <c r="Y370" s="196"/>
      <c r="Z370" s="196"/>
      <c r="AA370" s="196"/>
      <c r="AB370" s="196"/>
      <c r="AC370" s="197">
        <v>140.47</v>
      </c>
      <c r="AD370" s="197"/>
    </row>
    <row r="371" spans="1:30" x14ac:dyDescent="0.25">
      <c r="C371" s="157" t="s">
        <v>2</v>
      </c>
      <c r="G371" s="157" t="s">
        <v>2</v>
      </c>
      <c r="K371" s="157" t="s">
        <v>2</v>
      </c>
      <c r="O371" s="196" t="s">
        <v>680</v>
      </c>
      <c r="P371" s="196"/>
      <c r="Q371" s="196"/>
      <c r="R371" s="196"/>
      <c r="S371" s="196"/>
      <c r="T371" s="196"/>
      <c r="U371" s="196"/>
      <c r="V371" s="196"/>
      <c r="W371" s="196"/>
      <c r="X371" s="196"/>
      <c r="Y371" s="196"/>
      <c r="Z371" s="196"/>
      <c r="AA371" s="196"/>
      <c r="AB371" s="196"/>
      <c r="AC371" s="197">
        <v>19.510000000000002</v>
      </c>
      <c r="AD371" s="197"/>
    </row>
    <row r="372" spans="1:30" x14ac:dyDescent="0.25">
      <c r="B372" s="184" t="s">
        <v>681</v>
      </c>
      <c r="C372" s="184"/>
      <c r="D372" s="184"/>
      <c r="F372" s="184" t="s">
        <v>682</v>
      </c>
      <c r="G372" s="184"/>
      <c r="H372" s="184"/>
      <c r="I372" s="184"/>
      <c r="J372" s="184" t="s">
        <v>510</v>
      </c>
      <c r="K372" s="184"/>
      <c r="L372" s="184"/>
      <c r="N372" s="184" t="s">
        <v>511</v>
      </c>
      <c r="O372" s="184"/>
      <c r="P372" s="184"/>
      <c r="Q372" s="184"/>
      <c r="R372" s="184"/>
      <c r="S372" s="184"/>
      <c r="T372" s="184"/>
      <c r="U372" s="184"/>
      <c r="V372" s="184"/>
      <c r="W372" s="184"/>
      <c r="X372" s="184"/>
      <c r="Y372" s="184"/>
      <c r="Z372" s="184"/>
      <c r="AA372" s="184"/>
      <c r="AC372" s="198">
        <v>1277.5</v>
      </c>
      <c r="AD372" s="198"/>
    </row>
    <row r="373" spans="1:30" x14ac:dyDescent="0.25">
      <c r="C373" s="157" t="s">
        <v>2</v>
      </c>
      <c r="G373" s="157" t="s">
        <v>2</v>
      </c>
      <c r="K373" s="157" t="s">
        <v>2</v>
      </c>
      <c r="O373" s="196" t="s">
        <v>512</v>
      </c>
      <c r="P373" s="196"/>
      <c r="Q373" s="196"/>
      <c r="R373" s="196"/>
      <c r="S373" s="196"/>
      <c r="T373" s="196"/>
      <c r="U373" s="196"/>
      <c r="V373" s="196"/>
      <c r="W373" s="196"/>
      <c r="X373" s="196"/>
      <c r="Y373" s="196"/>
      <c r="Z373" s="196"/>
      <c r="AA373" s="196"/>
      <c r="AB373" s="196"/>
    </row>
    <row r="374" spans="1:30" x14ac:dyDescent="0.25">
      <c r="B374" s="184" t="s">
        <v>683</v>
      </c>
      <c r="C374" s="184"/>
      <c r="D374" s="184"/>
      <c r="F374" s="184" t="s">
        <v>682</v>
      </c>
      <c r="G374" s="184"/>
      <c r="H374" s="184"/>
      <c r="I374" s="184"/>
      <c r="J374" s="184" t="s">
        <v>514</v>
      </c>
      <c r="K374" s="184"/>
      <c r="L374" s="184"/>
      <c r="N374" s="184" t="s">
        <v>515</v>
      </c>
      <c r="O374" s="184"/>
      <c r="P374" s="184"/>
      <c r="Q374" s="184"/>
      <c r="R374" s="184"/>
      <c r="S374" s="184"/>
      <c r="T374" s="184"/>
      <c r="U374" s="184"/>
      <c r="V374" s="184"/>
      <c r="W374" s="184"/>
      <c r="X374" s="184"/>
      <c r="Y374" s="184"/>
      <c r="Z374" s="184"/>
      <c r="AA374" s="184"/>
      <c r="AC374" s="198">
        <v>1000</v>
      </c>
      <c r="AD374" s="198"/>
    </row>
    <row r="375" spans="1:30" x14ac:dyDescent="0.25">
      <c r="C375" s="157" t="s">
        <v>2</v>
      </c>
      <c r="G375" s="157" t="s">
        <v>2</v>
      </c>
      <c r="K375" s="157" t="s">
        <v>2</v>
      </c>
      <c r="O375" s="196" t="s">
        <v>516</v>
      </c>
      <c r="P375" s="196"/>
      <c r="Q375" s="196"/>
      <c r="R375" s="196"/>
      <c r="S375" s="196"/>
      <c r="T375" s="196"/>
      <c r="U375" s="196"/>
      <c r="V375" s="196"/>
      <c r="W375" s="196"/>
      <c r="X375" s="196"/>
      <c r="Y375" s="196"/>
      <c r="Z375" s="196"/>
      <c r="AA375" s="196"/>
      <c r="AB375" s="196"/>
    </row>
    <row r="376" spans="1:30" ht="21.75" customHeight="1" x14ac:dyDescent="0.25"/>
    <row r="377" spans="1:30" ht="12" customHeight="1" x14ac:dyDescent="0.25"/>
    <row r="378" spans="1:30" ht="13.5" customHeight="1" x14ac:dyDescent="0.25">
      <c r="A378" s="182" t="s">
        <v>380</v>
      </c>
      <c r="B378" s="182"/>
      <c r="C378" s="182"/>
      <c r="D378" s="182"/>
      <c r="E378" s="182"/>
      <c r="F378" s="182"/>
      <c r="G378" s="182"/>
      <c r="H378" s="182"/>
      <c r="I378" s="182"/>
      <c r="J378" s="182"/>
      <c r="K378" s="182"/>
      <c r="L378" s="182"/>
      <c r="M378" s="182"/>
      <c r="R378" s="183" t="s">
        <v>684</v>
      </c>
      <c r="S378" s="183"/>
      <c r="T378" s="183"/>
      <c r="U378" s="183"/>
      <c r="V378" s="183"/>
      <c r="W378" s="183"/>
      <c r="X378" s="183"/>
      <c r="Y378" s="183"/>
      <c r="Z378" s="183"/>
      <c r="AA378" s="183"/>
      <c r="AB378" s="183"/>
      <c r="AC378" s="183"/>
      <c r="AD378" s="183"/>
    </row>
    <row r="379" spans="1:30" ht="25.5" customHeight="1" x14ac:dyDescent="0.25">
      <c r="C379" s="188" t="s">
        <v>290</v>
      </c>
      <c r="D379" s="188"/>
      <c r="E379" s="188"/>
      <c r="F379" s="188"/>
      <c r="G379" s="188"/>
      <c r="H379" s="188"/>
      <c r="I379" s="188"/>
      <c r="J379" s="188"/>
      <c r="K379" s="188"/>
      <c r="L379" s="188"/>
      <c r="M379" s="188"/>
      <c r="N379" s="188"/>
      <c r="O379" s="188"/>
      <c r="P379" s="188"/>
      <c r="Q379" s="188"/>
      <c r="R379" s="188"/>
      <c r="S379" s="188"/>
      <c r="T379" s="188"/>
      <c r="U379" s="188"/>
      <c r="V379" s="188"/>
      <c r="W379" s="188"/>
      <c r="X379" s="188"/>
      <c r="Y379" s="188"/>
      <c r="Z379" s="188"/>
      <c r="AA379" s="188"/>
      <c r="AB379" s="188"/>
      <c r="AC379" s="188"/>
    </row>
    <row r="380" spans="1:30" ht="7.5" customHeight="1" x14ac:dyDescent="0.25"/>
    <row r="381" spans="1:30" ht="18.75" customHeight="1" x14ac:dyDescent="0.25">
      <c r="I381" s="202" t="s">
        <v>291</v>
      </c>
      <c r="J381" s="202"/>
      <c r="K381" s="202"/>
      <c r="L381" s="202"/>
      <c r="M381" s="202"/>
      <c r="N381" s="202"/>
      <c r="O381" s="202"/>
      <c r="P381" s="202"/>
      <c r="S381" s="203" t="s">
        <v>292</v>
      </c>
      <c r="T381" s="203"/>
      <c r="U381" s="203"/>
      <c r="V381" s="203"/>
      <c r="W381" s="203"/>
      <c r="X381" s="203"/>
      <c r="Y381" s="203"/>
    </row>
    <row r="382" spans="1:30" ht="6.75" customHeight="1" x14ac:dyDescent="0.25"/>
    <row r="383" spans="1:30" ht="14.25" customHeight="1" x14ac:dyDescent="0.25">
      <c r="A383" s="199" t="s">
        <v>293</v>
      </c>
      <c r="B383" s="199"/>
      <c r="C383" s="199"/>
      <c r="D383" s="199"/>
      <c r="E383" s="199"/>
      <c r="F383" s="199"/>
      <c r="G383" s="199"/>
      <c r="H383" s="199"/>
      <c r="I383" s="199"/>
      <c r="J383" s="199"/>
      <c r="K383" s="199"/>
      <c r="L383" s="199"/>
      <c r="M383" s="199"/>
      <c r="N383" s="199"/>
      <c r="O383" s="199"/>
    </row>
    <row r="384" spans="1:30" x14ac:dyDescent="0.25">
      <c r="B384" s="200" t="s">
        <v>294</v>
      </c>
      <c r="C384" s="200"/>
      <c r="D384" s="200"/>
      <c r="F384" s="200" t="s">
        <v>295</v>
      </c>
      <c r="G384" s="200"/>
      <c r="H384" s="200"/>
      <c r="I384" s="200"/>
      <c r="J384" s="200" t="s">
        <v>296</v>
      </c>
      <c r="K384" s="200"/>
      <c r="L384" s="200"/>
      <c r="N384" s="200" t="s">
        <v>297</v>
      </c>
      <c r="O384" s="200"/>
      <c r="P384" s="200"/>
      <c r="Q384" s="200"/>
      <c r="R384" s="200"/>
      <c r="S384" s="200"/>
      <c r="T384" s="200"/>
      <c r="U384" s="200"/>
      <c r="V384" s="200"/>
      <c r="W384" s="200"/>
      <c r="X384" s="200"/>
      <c r="Y384" s="200"/>
      <c r="Z384" s="200"/>
      <c r="AA384" s="200"/>
      <c r="AC384" s="201" t="s">
        <v>298</v>
      </c>
      <c r="AD384" s="201"/>
    </row>
    <row r="385" spans="2:30" x14ac:dyDescent="0.25">
      <c r="B385" s="184" t="s">
        <v>685</v>
      </c>
      <c r="C385" s="184"/>
      <c r="D385" s="184"/>
      <c r="F385" s="184" t="s">
        <v>682</v>
      </c>
      <c r="G385" s="184"/>
      <c r="H385" s="184"/>
      <c r="I385" s="184"/>
      <c r="J385" s="184" t="s">
        <v>518</v>
      </c>
      <c r="K385" s="184"/>
      <c r="L385" s="184"/>
      <c r="N385" s="184" t="s">
        <v>519</v>
      </c>
      <c r="O385" s="184"/>
      <c r="P385" s="184"/>
      <c r="Q385" s="184"/>
      <c r="R385" s="184"/>
      <c r="S385" s="184"/>
      <c r="T385" s="184"/>
      <c r="U385" s="184"/>
      <c r="V385" s="184"/>
      <c r="W385" s="184"/>
      <c r="X385" s="184"/>
      <c r="Y385" s="184"/>
      <c r="Z385" s="184"/>
      <c r="AA385" s="184"/>
      <c r="AC385" s="198">
        <v>150</v>
      </c>
      <c r="AD385" s="198"/>
    </row>
    <row r="386" spans="2:30" x14ac:dyDescent="0.25">
      <c r="C386" s="157" t="s">
        <v>2</v>
      </c>
      <c r="G386" s="157" t="s">
        <v>2</v>
      </c>
      <c r="K386" s="157" t="s">
        <v>2</v>
      </c>
      <c r="O386" s="196" t="s">
        <v>520</v>
      </c>
      <c r="P386" s="196"/>
      <c r="Q386" s="196"/>
      <c r="R386" s="196"/>
      <c r="S386" s="196"/>
      <c r="T386" s="196"/>
      <c r="U386" s="196"/>
      <c r="V386" s="196"/>
      <c r="W386" s="196"/>
      <c r="X386" s="196"/>
      <c r="Y386" s="196"/>
      <c r="Z386" s="196"/>
      <c r="AA386" s="196"/>
      <c r="AB386" s="196"/>
    </row>
    <row r="387" spans="2:30" x14ac:dyDescent="0.25">
      <c r="B387" s="184" t="s">
        <v>686</v>
      </c>
      <c r="C387" s="184"/>
      <c r="D387" s="184"/>
      <c r="F387" s="184" t="s">
        <v>682</v>
      </c>
      <c r="G387" s="184"/>
      <c r="H387" s="184"/>
      <c r="I387" s="184"/>
      <c r="J387" s="184" t="s">
        <v>326</v>
      </c>
      <c r="K387" s="184"/>
      <c r="L387" s="184"/>
      <c r="N387" s="184" t="s">
        <v>327</v>
      </c>
      <c r="O387" s="184"/>
      <c r="P387" s="184"/>
      <c r="Q387" s="184"/>
      <c r="R387" s="184"/>
      <c r="S387" s="184"/>
      <c r="T387" s="184"/>
      <c r="U387" s="184"/>
      <c r="V387" s="184"/>
      <c r="W387" s="184"/>
      <c r="X387" s="184"/>
      <c r="Y387" s="184"/>
      <c r="Z387" s="184"/>
      <c r="AA387" s="184"/>
      <c r="AC387" s="198">
        <v>1323.3</v>
      </c>
      <c r="AD387" s="198"/>
    </row>
    <row r="388" spans="2:30" x14ac:dyDescent="0.25">
      <c r="C388" s="157" t="s">
        <v>2</v>
      </c>
      <c r="G388" s="157" t="s">
        <v>2</v>
      </c>
      <c r="K388" s="157" t="s">
        <v>2</v>
      </c>
      <c r="O388" s="196" t="s">
        <v>687</v>
      </c>
      <c r="P388" s="196"/>
      <c r="Q388" s="196"/>
      <c r="R388" s="196"/>
      <c r="S388" s="196"/>
      <c r="T388" s="196"/>
      <c r="U388" s="196"/>
      <c r="V388" s="196"/>
      <c r="W388" s="196"/>
      <c r="X388" s="196"/>
      <c r="Y388" s="196"/>
      <c r="Z388" s="196"/>
      <c r="AA388" s="196"/>
      <c r="AB388" s="196"/>
    </row>
    <row r="389" spans="2:30" x14ac:dyDescent="0.25">
      <c r="B389" s="184" t="s">
        <v>688</v>
      </c>
      <c r="C389" s="184"/>
      <c r="D389" s="184"/>
      <c r="F389" s="184" t="s">
        <v>682</v>
      </c>
      <c r="G389" s="184"/>
      <c r="H389" s="184"/>
      <c r="I389" s="184"/>
      <c r="J389" s="184" t="s">
        <v>330</v>
      </c>
      <c r="K389" s="184"/>
      <c r="L389" s="184"/>
      <c r="N389" s="184" t="s">
        <v>331</v>
      </c>
      <c r="O389" s="184"/>
      <c r="P389" s="184"/>
      <c r="Q389" s="184"/>
      <c r="R389" s="184"/>
      <c r="S389" s="184"/>
      <c r="T389" s="184"/>
      <c r="U389" s="184"/>
      <c r="V389" s="184"/>
      <c r="W389" s="184"/>
      <c r="X389" s="184"/>
      <c r="Y389" s="184"/>
      <c r="Z389" s="184"/>
      <c r="AA389" s="184"/>
      <c r="AC389" s="198">
        <v>573.36</v>
      </c>
      <c r="AD389" s="198"/>
    </row>
    <row r="390" spans="2:30" x14ac:dyDescent="0.25">
      <c r="C390" s="157" t="s">
        <v>2</v>
      </c>
      <c r="G390" s="157" t="s">
        <v>2</v>
      </c>
      <c r="K390" s="157" t="s">
        <v>2</v>
      </c>
      <c r="O390" s="196" t="s">
        <v>689</v>
      </c>
      <c r="P390" s="196"/>
      <c r="Q390" s="196"/>
      <c r="R390" s="196"/>
      <c r="S390" s="196"/>
      <c r="T390" s="196"/>
      <c r="U390" s="196"/>
      <c r="V390" s="196"/>
      <c r="W390" s="196"/>
      <c r="X390" s="196"/>
      <c r="Y390" s="196"/>
      <c r="Z390" s="196"/>
      <c r="AA390" s="196"/>
      <c r="AB390" s="196"/>
    </row>
    <row r="391" spans="2:30" x14ac:dyDescent="0.25">
      <c r="B391" s="184" t="s">
        <v>690</v>
      </c>
      <c r="C391" s="184"/>
      <c r="D391" s="184"/>
      <c r="F391" s="184" t="s">
        <v>682</v>
      </c>
      <c r="G391" s="184"/>
      <c r="H391" s="184"/>
      <c r="I391" s="184"/>
      <c r="J391" s="184" t="s">
        <v>691</v>
      </c>
      <c r="K391" s="184"/>
      <c r="L391" s="184"/>
      <c r="N391" s="184" t="s">
        <v>692</v>
      </c>
      <c r="O391" s="184"/>
      <c r="P391" s="184"/>
      <c r="Q391" s="184"/>
      <c r="R391" s="184"/>
      <c r="S391" s="184"/>
      <c r="T391" s="184"/>
      <c r="U391" s="184"/>
      <c r="V391" s="184"/>
      <c r="W391" s="184"/>
      <c r="X391" s="184"/>
      <c r="Y391" s="184"/>
      <c r="Z391" s="184"/>
      <c r="AA391" s="184"/>
      <c r="AC391" s="198">
        <v>1383</v>
      </c>
      <c r="AD391" s="198"/>
    </row>
    <row r="392" spans="2:30" x14ac:dyDescent="0.25">
      <c r="C392" s="157" t="s">
        <v>2</v>
      </c>
      <c r="G392" s="157" t="s">
        <v>2</v>
      </c>
      <c r="K392" s="157" t="s">
        <v>2</v>
      </c>
      <c r="O392" s="196" t="s">
        <v>693</v>
      </c>
      <c r="P392" s="196"/>
      <c r="Q392" s="196"/>
      <c r="R392" s="196"/>
      <c r="S392" s="196"/>
      <c r="T392" s="196"/>
      <c r="U392" s="196"/>
      <c r="V392" s="196"/>
      <c r="W392" s="196"/>
      <c r="X392" s="196"/>
      <c r="Y392" s="196"/>
      <c r="Z392" s="196"/>
      <c r="AA392" s="196"/>
      <c r="AB392" s="196"/>
      <c r="AC392" s="197">
        <v>849</v>
      </c>
      <c r="AD392" s="197"/>
    </row>
    <row r="393" spans="2:30" x14ac:dyDescent="0.25">
      <c r="C393" s="157" t="s">
        <v>2</v>
      </c>
      <c r="G393" s="157" t="s">
        <v>2</v>
      </c>
      <c r="K393" s="157" t="s">
        <v>2</v>
      </c>
      <c r="O393" s="196" t="s">
        <v>694</v>
      </c>
      <c r="P393" s="196"/>
      <c r="Q393" s="196"/>
      <c r="R393" s="196"/>
      <c r="S393" s="196"/>
      <c r="T393" s="196"/>
      <c r="U393" s="196"/>
      <c r="V393" s="196"/>
      <c r="W393" s="196"/>
      <c r="X393" s="196"/>
      <c r="Y393" s="196"/>
      <c r="Z393" s="196"/>
      <c r="AA393" s="196"/>
      <c r="AB393" s="196"/>
      <c r="AC393" s="197">
        <v>149</v>
      </c>
      <c r="AD393" s="197"/>
    </row>
    <row r="394" spans="2:30" x14ac:dyDescent="0.25">
      <c r="C394" s="157" t="s">
        <v>2</v>
      </c>
      <c r="G394" s="157" t="s">
        <v>2</v>
      </c>
      <c r="K394" s="157" t="s">
        <v>2</v>
      </c>
      <c r="O394" s="196" t="s">
        <v>695</v>
      </c>
      <c r="P394" s="196"/>
      <c r="Q394" s="196"/>
      <c r="R394" s="196"/>
      <c r="S394" s="196"/>
      <c r="T394" s="196"/>
      <c r="U394" s="196"/>
      <c r="V394" s="196"/>
      <c r="W394" s="196"/>
      <c r="X394" s="196"/>
      <c r="Y394" s="196"/>
      <c r="Z394" s="196"/>
      <c r="AA394" s="196"/>
      <c r="AB394" s="196"/>
      <c r="AC394" s="197">
        <v>269</v>
      </c>
      <c r="AD394" s="197"/>
    </row>
    <row r="395" spans="2:30" x14ac:dyDescent="0.25">
      <c r="C395" s="157" t="s">
        <v>2</v>
      </c>
      <c r="G395" s="157" t="s">
        <v>2</v>
      </c>
      <c r="K395" s="157" t="s">
        <v>2</v>
      </c>
      <c r="O395" s="196" t="s">
        <v>696</v>
      </c>
      <c r="P395" s="196"/>
      <c r="Q395" s="196"/>
      <c r="R395" s="196"/>
      <c r="S395" s="196"/>
      <c r="T395" s="196"/>
      <c r="U395" s="196"/>
      <c r="V395" s="196"/>
      <c r="W395" s="196"/>
      <c r="X395" s="196"/>
      <c r="Y395" s="196"/>
      <c r="Z395" s="196"/>
      <c r="AA395" s="196"/>
      <c r="AB395" s="196"/>
      <c r="AC395" s="197">
        <v>116</v>
      </c>
      <c r="AD395" s="197"/>
    </row>
    <row r="396" spans="2:30" x14ac:dyDescent="0.25">
      <c r="B396" s="184" t="s">
        <v>697</v>
      </c>
      <c r="C396" s="184"/>
      <c r="D396" s="184"/>
      <c r="F396" s="184" t="s">
        <v>682</v>
      </c>
      <c r="G396" s="184"/>
      <c r="H396" s="184"/>
      <c r="I396" s="184"/>
      <c r="J396" s="184" t="s">
        <v>428</v>
      </c>
      <c r="K396" s="184"/>
      <c r="L396" s="184"/>
      <c r="N396" s="184" t="s">
        <v>429</v>
      </c>
      <c r="O396" s="184"/>
      <c r="P396" s="184"/>
      <c r="Q396" s="184"/>
      <c r="R396" s="184"/>
      <c r="S396" s="184"/>
      <c r="T396" s="184"/>
      <c r="U396" s="184"/>
      <c r="V396" s="184"/>
      <c r="W396" s="184"/>
      <c r="X396" s="184"/>
      <c r="Y396" s="184"/>
      <c r="Z396" s="184"/>
      <c r="AA396" s="184"/>
      <c r="AC396" s="198">
        <v>170.86</v>
      </c>
      <c r="AD396" s="198"/>
    </row>
    <row r="397" spans="2:30" x14ac:dyDescent="0.25">
      <c r="C397" s="157" t="s">
        <v>2</v>
      </c>
      <c r="G397" s="157" t="s">
        <v>2</v>
      </c>
      <c r="K397" s="157" t="s">
        <v>2</v>
      </c>
      <c r="O397" s="196" t="s">
        <v>698</v>
      </c>
      <c r="P397" s="196"/>
      <c r="Q397" s="196"/>
      <c r="R397" s="196"/>
      <c r="S397" s="196"/>
      <c r="T397" s="196"/>
      <c r="U397" s="196"/>
      <c r="V397" s="196"/>
      <c r="W397" s="196"/>
      <c r="X397" s="196"/>
      <c r="Y397" s="196"/>
      <c r="Z397" s="196"/>
      <c r="AA397" s="196"/>
      <c r="AB397" s="196"/>
      <c r="AC397" s="197">
        <v>126.6</v>
      </c>
      <c r="AD397" s="197"/>
    </row>
    <row r="398" spans="2:30" x14ac:dyDescent="0.25">
      <c r="C398" s="157" t="s">
        <v>2</v>
      </c>
      <c r="G398" s="157" t="s">
        <v>2</v>
      </c>
      <c r="K398" s="157" t="s">
        <v>2</v>
      </c>
      <c r="O398" s="196" t="s">
        <v>699</v>
      </c>
      <c r="P398" s="196"/>
      <c r="Q398" s="196"/>
      <c r="R398" s="196"/>
      <c r="S398" s="196"/>
      <c r="T398" s="196"/>
      <c r="U398" s="196"/>
      <c r="V398" s="196"/>
      <c r="W398" s="196"/>
      <c r="X398" s="196"/>
      <c r="Y398" s="196"/>
      <c r="Z398" s="196"/>
      <c r="AA398" s="196"/>
      <c r="AB398" s="196"/>
      <c r="AC398" s="197">
        <v>44.26</v>
      </c>
      <c r="AD398" s="197"/>
    </row>
    <row r="399" spans="2:30" x14ac:dyDescent="0.25">
      <c r="B399" s="184" t="s">
        <v>700</v>
      </c>
      <c r="C399" s="184"/>
      <c r="D399" s="184"/>
      <c r="F399" s="184" t="s">
        <v>682</v>
      </c>
      <c r="G399" s="184"/>
      <c r="H399" s="184"/>
      <c r="I399" s="184"/>
      <c r="J399" s="184" t="s">
        <v>526</v>
      </c>
      <c r="K399" s="184"/>
      <c r="L399" s="184"/>
      <c r="N399" s="184" t="s">
        <v>527</v>
      </c>
      <c r="O399" s="184"/>
      <c r="P399" s="184"/>
      <c r="Q399" s="184"/>
      <c r="R399" s="184"/>
      <c r="S399" s="184"/>
      <c r="T399" s="184"/>
      <c r="U399" s="184"/>
      <c r="V399" s="184"/>
      <c r="W399" s="184"/>
      <c r="X399" s="184"/>
      <c r="Y399" s="184"/>
      <c r="Z399" s="184"/>
      <c r="AA399" s="184"/>
      <c r="AC399" s="198">
        <v>487.99</v>
      </c>
      <c r="AD399" s="198"/>
    </row>
    <row r="400" spans="2:30" x14ac:dyDescent="0.25">
      <c r="C400" s="157" t="s">
        <v>2</v>
      </c>
      <c r="G400" s="157" t="s">
        <v>2</v>
      </c>
      <c r="K400" s="157" t="s">
        <v>2</v>
      </c>
      <c r="O400" s="196" t="s">
        <v>701</v>
      </c>
      <c r="P400" s="196"/>
      <c r="Q400" s="196"/>
      <c r="R400" s="196"/>
      <c r="S400" s="196"/>
      <c r="T400" s="196"/>
      <c r="U400" s="196"/>
      <c r="V400" s="196"/>
      <c r="W400" s="196"/>
      <c r="X400" s="196"/>
      <c r="Y400" s="196"/>
      <c r="Z400" s="196"/>
      <c r="AA400" s="196"/>
      <c r="AB400" s="196"/>
    </row>
    <row r="401" spans="2:30" x14ac:dyDescent="0.25">
      <c r="B401" s="184" t="s">
        <v>702</v>
      </c>
      <c r="C401" s="184"/>
      <c r="D401" s="184"/>
      <c r="F401" s="184" t="s">
        <v>682</v>
      </c>
      <c r="G401" s="184"/>
      <c r="H401" s="184"/>
      <c r="I401" s="184"/>
      <c r="J401" s="184" t="s">
        <v>703</v>
      </c>
      <c r="K401" s="184"/>
      <c r="L401" s="184"/>
      <c r="N401" s="184" t="s">
        <v>704</v>
      </c>
      <c r="O401" s="184"/>
      <c r="P401" s="184"/>
      <c r="Q401" s="184"/>
      <c r="R401" s="184"/>
      <c r="S401" s="184"/>
      <c r="T401" s="184"/>
      <c r="U401" s="184"/>
      <c r="V401" s="184"/>
      <c r="W401" s="184"/>
      <c r="X401" s="184"/>
      <c r="Y401" s="184"/>
      <c r="Z401" s="184"/>
      <c r="AA401" s="184"/>
      <c r="AC401" s="198">
        <v>850</v>
      </c>
      <c r="AD401" s="198"/>
    </row>
    <row r="402" spans="2:30" x14ac:dyDescent="0.25">
      <c r="C402" s="157" t="s">
        <v>2</v>
      </c>
      <c r="G402" s="157" t="s">
        <v>2</v>
      </c>
      <c r="K402" s="157" t="s">
        <v>2</v>
      </c>
      <c r="O402" s="196" t="s">
        <v>705</v>
      </c>
      <c r="P402" s="196"/>
      <c r="Q402" s="196"/>
      <c r="R402" s="196"/>
      <c r="S402" s="196"/>
      <c r="T402" s="196"/>
      <c r="U402" s="196"/>
      <c r="V402" s="196"/>
      <c r="W402" s="196"/>
      <c r="X402" s="196"/>
      <c r="Y402" s="196"/>
      <c r="Z402" s="196"/>
      <c r="AA402" s="196"/>
      <c r="AB402" s="196"/>
    </row>
    <row r="403" spans="2:30" x14ac:dyDescent="0.25">
      <c r="B403" s="184" t="s">
        <v>706</v>
      </c>
      <c r="C403" s="184"/>
      <c r="D403" s="184"/>
      <c r="F403" s="184" t="s">
        <v>682</v>
      </c>
      <c r="G403" s="184"/>
      <c r="H403" s="184"/>
      <c r="I403" s="184"/>
      <c r="J403" s="184" t="s">
        <v>434</v>
      </c>
      <c r="K403" s="184"/>
      <c r="L403" s="184"/>
      <c r="N403" s="184" t="s">
        <v>435</v>
      </c>
      <c r="O403" s="184"/>
      <c r="P403" s="184"/>
      <c r="Q403" s="184"/>
      <c r="R403" s="184"/>
      <c r="S403" s="184"/>
      <c r="T403" s="184"/>
      <c r="U403" s="184"/>
      <c r="V403" s="184"/>
      <c r="W403" s="184"/>
      <c r="X403" s="184"/>
      <c r="Y403" s="184"/>
      <c r="Z403" s="184"/>
      <c r="AA403" s="184"/>
      <c r="AC403" s="198">
        <v>144.1</v>
      </c>
      <c r="AD403" s="198"/>
    </row>
    <row r="404" spans="2:30" x14ac:dyDescent="0.25">
      <c r="C404" s="157" t="s">
        <v>2</v>
      </c>
      <c r="G404" s="157" t="s">
        <v>2</v>
      </c>
      <c r="K404" s="157" t="s">
        <v>2</v>
      </c>
      <c r="O404" s="196" t="s">
        <v>707</v>
      </c>
      <c r="P404" s="196"/>
      <c r="Q404" s="196"/>
      <c r="R404" s="196"/>
      <c r="S404" s="196"/>
      <c r="T404" s="196"/>
      <c r="U404" s="196"/>
      <c r="V404" s="196"/>
      <c r="W404" s="196"/>
      <c r="X404" s="196"/>
      <c r="Y404" s="196"/>
      <c r="Z404" s="196"/>
      <c r="AA404" s="196"/>
      <c r="AB404" s="196"/>
    </row>
    <row r="405" spans="2:30" x14ac:dyDescent="0.25">
      <c r="B405" s="184" t="s">
        <v>708</v>
      </c>
      <c r="C405" s="184"/>
      <c r="D405" s="184"/>
      <c r="F405" s="184" t="s">
        <v>682</v>
      </c>
      <c r="G405" s="184"/>
      <c r="H405" s="184"/>
      <c r="I405" s="184"/>
      <c r="J405" s="184" t="s">
        <v>709</v>
      </c>
      <c r="K405" s="184"/>
      <c r="L405" s="184"/>
      <c r="N405" s="184" t="s">
        <v>710</v>
      </c>
      <c r="O405" s="184"/>
      <c r="P405" s="184"/>
      <c r="Q405" s="184"/>
      <c r="R405" s="184"/>
      <c r="S405" s="184"/>
      <c r="T405" s="184"/>
      <c r="U405" s="184"/>
      <c r="V405" s="184"/>
      <c r="W405" s="184"/>
      <c r="X405" s="184"/>
      <c r="Y405" s="184"/>
      <c r="Z405" s="184"/>
      <c r="AA405" s="184"/>
      <c r="AC405" s="198">
        <v>22.4</v>
      </c>
      <c r="AD405" s="198"/>
    </row>
    <row r="406" spans="2:30" x14ac:dyDescent="0.25">
      <c r="C406" s="157" t="s">
        <v>2</v>
      </c>
      <c r="G406" s="157" t="s">
        <v>2</v>
      </c>
      <c r="K406" s="157" t="s">
        <v>2</v>
      </c>
      <c r="O406" s="196" t="s">
        <v>711</v>
      </c>
      <c r="P406" s="196"/>
      <c r="Q406" s="196"/>
      <c r="R406" s="196"/>
      <c r="S406" s="196"/>
      <c r="T406" s="196"/>
      <c r="U406" s="196"/>
      <c r="V406" s="196"/>
      <c r="W406" s="196"/>
      <c r="X406" s="196"/>
      <c r="Y406" s="196"/>
      <c r="Z406" s="196"/>
      <c r="AA406" s="196"/>
      <c r="AB406" s="196"/>
      <c r="AC406" s="197">
        <v>11.2</v>
      </c>
      <c r="AD406" s="197"/>
    </row>
    <row r="407" spans="2:30" x14ac:dyDescent="0.25">
      <c r="C407" s="157" t="s">
        <v>2</v>
      </c>
      <c r="G407" s="157" t="s">
        <v>2</v>
      </c>
      <c r="K407" s="157" t="s">
        <v>2</v>
      </c>
      <c r="O407" s="196" t="s">
        <v>712</v>
      </c>
      <c r="P407" s="196"/>
      <c r="Q407" s="196"/>
      <c r="R407" s="196"/>
      <c r="S407" s="196"/>
      <c r="T407" s="196"/>
      <c r="U407" s="196"/>
      <c r="V407" s="196"/>
      <c r="W407" s="196"/>
      <c r="X407" s="196"/>
      <c r="Y407" s="196"/>
      <c r="Z407" s="196"/>
      <c r="AA407" s="196"/>
      <c r="AB407" s="196"/>
      <c r="AC407" s="197">
        <v>11.2</v>
      </c>
      <c r="AD407" s="197"/>
    </row>
    <row r="408" spans="2:30" x14ac:dyDescent="0.25">
      <c r="B408" s="184" t="s">
        <v>713</v>
      </c>
      <c r="C408" s="184"/>
      <c r="D408" s="184"/>
      <c r="F408" s="184" t="s">
        <v>682</v>
      </c>
      <c r="G408" s="184"/>
      <c r="H408" s="184"/>
      <c r="I408" s="184"/>
      <c r="J408" s="184" t="s">
        <v>347</v>
      </c>
      <c r="K408" s="184"/>
      <c r="L408" s="184"/>
      <c r="N408" s="184" t="s">
        <v>348</v>
      </c>
      <c r="O408" s="184"/>
      <c r="P408" s="184"/>
      <c r="Q408" s="184"/>
      <c r="R408" s="184"/>
      <c r="S408" s="184"/>
      <c r="T408" s="184"/>
      <c r="U408" s="184"/>
      <c r="V408" s="184"/>
      <c r="W408" s="184"/>
      <c r="X408" s="184"/>
      <c r="Y408" s="184"/>
      <c r="Z408" s="184"/>
      <c r="AA408" s="184"/>
      <c r="AC408" s="198">
        <v>1211</v>
      </c>
      <c r="AD408" s="198"/>
    </row>
    <row r="409" spans="2:30" x14ac:dyDescent="0.25">
      <c r="C409" s="157" t="s">
        <v>2</v>
      </c>
      <c r="G409" s="157" t="s">
        <v>2</v>
      </c>
      <c r="K409" s="157" t="s">
        <v>2</v>
      </c>
      <c r="O409" s="196" t="s">
        <v>714</v>
      </c>
      <c r="P409" s="196"/>
      <c r="Q409" s="196"/>
      <c r="R409" s="196"/>
      <c r="S409" s="196"/>
      <c r="T409" s="196"/>
      <c r="U409" s="196"/>
      <c r="V409" s="196"/>
      <c r="W409" s="196"/>
      <c r="X409" s="196"/>
      <c r="Y409" s="196"/>
      <c r="Z409" s="196"/>
      <c r="AA409" s="196"/>
      <c r="AB409" s="196"/>
    </row>
    <row r="410" spans="2:30" x14ac:dyDescent="0.25">
      <c r="B410" s="184" t="s">
        <v>715</v>
      </c>
      <c r="C410" s="184"/>
      <c r="D410" s="184"/>
      <c r="F410" s="184" t="s">
        <v>682</v>
      </c>
      <c r="G410" s="184"/>
      <c r="H410" s="184"/>
      <c r="I410" s="184"/>
      <c r="J410" s="184" t="s">
        <v>716</v>
      </c>
      <c r="K410" s="184"/>
      <c r="L410" s="184"/>
      <c r="N410" s="184" t="s">
        <v>717</v>
      </c>
      <c r="O410" s="184"/>
      <c r="P410" s="184"/>
      <c r="Q410" s="184"/>
      <c r="R410" s="184"/>
      <c r="S410" s="184"/>
      <c r="T410" s="184"/>
      <c r="U410" s="184"/>
      <c r="V410" s="184"/>
      <c r="W410" s="184"/>
      <c r="X410" s="184"/>
      <c r="Y410" s="184"/>
      <c r="Z410" s="184"/>
      <c r="AA410" s="184"/>
      <c r="AC410" s="198">
        <v>2283</v>
      </c>
      <c r="AD410" s="198"/>
    </row>
    <row r="411" spans="2:30" x14ac:dyDescent="0.25">
      <c r="C411" s="157" t="s">
        <v>2</v>
      </c>
      <c r="G411" s="157" t="s">
        <v>2</v>
      </c>
      <c r="K411" s="157" t="s">
        <v>2</v>
      </c>
      <c r="O411" s="196" t="s">
        <v>718</v>
      </c>
      <c r="P411" s="196"/>
      <c r="Q411" s="196"/>
      <c r="R411" s="196"/>
      <c r="S411" s="196"/>
      <c r="T411" s="196"/>
      <c r="U411" s="196"/>
      <c r="V411" s="196"/>
      <c r="W411" s="196"/>
      <c r="X411" s="196"/>
      <c r="Y411" s="196"/>
      <c r="Z411" s="196"/>
      <c r="AA411" s="196"/>
      <c r="AB411" s="196"/>
    </row>
    <row r="412" spans="2:30" x14ac:dyDescent="0.25">
      <c r="B412" s="184" t="s">
        <v>719</v>
      </c>
      <c r="C412" s="184"/>
      <c r="D412" s="184"/>
      <c r="F412" s="184" t="s">
        <v>682</v>
      </c>
      <c r="G412" s="184"/>
      <c r="H412" s="184"/>
      <c r="I412" s="184"/>
      <c r="J412" s="184" t="s">
        <v>377</v>
      </c>
      <c r="K412" s="184"/>
      <c r="L412" s="184"/>
      <c r="N412" s="184" t="s">
        <v>378</v>
      </c>
      <c r="O412" s="184"/>
      <c r="P412" s="184"/>
      <c r="Q412" s="184"/>
      <c r="R412" s="184"/>
      <c r="S412" s="184"/>
      <c r="T412" s="184"/>
      <c r="U412" s="184"/>
      <c r="V412" s="184"/>
      <c r="W412" s="184"/>
      <c r="X412" s="184"/>
      <c r="Y412" s="184"/>
      <c r="Z412" s="184"/>
      <c r="AA412" s="184"/>
      <c r="AC412" s="198">
        <v>2226.9699999999998</v>
      </c>
      <c r="AD412" s="198"/>
    </row>
    <row r="413" spans="2:30" x14ac:dyDescent="0.25">
      <c r="C413" s="157" t="s">
        <v>2</v>
      </c>
      <c r="G413" s="157" t="s">
        <v>2</v>
      </c>
      <c r="K413" s="157" t="s">
        <v>2</v>
      </c>
      <c r="O413" s="196" t="s">
        <v>720</v>
      </c>
      <c r="P413" s="196"/>
      <c r="Q413" s="196"/>
      <c r="R413" s="196"/>
      <c r="S413" s="196"/>
      <c r="T413" s="196"/>
      <c r="U413" s="196"/>
      <c r="V413" s="196"/>
      <c r="W413" s="196"/>
      <c r="X413" s="196"/>
      <c r="Y413" s="196"/>
      <c r="Z413" s="196"/>
      <c r="AA413" s="196"/>
      <c r="AB413" s="196"/>
    </row>
    <row r="414" spans="2:30" x14ac:dyDescent="0.25">
      <c r="B414" s="184" t="s">
        <v>721</v>
      </c>
      <c r="C414" s="184"/>
      <c r="D414" s="184"/>
      <c r="F414" s="184" t="s">
        <v>682</v>
      </c>
      <c r="G414" s="184"/>
      <c r="H414" s="184"/>
      <c r="I414" s="184"/>
      <c r="J414" s="184" t="s">
        <v>377</v>
      </c>
      <c r="K414" s="184"/>
      <c r="L414" s="184"/>
      <c r="N414" s="184" t="s">
        <v>378</v>
      </c>
      <c r="O414" s="184"/>
      <c r="P414" s="184"/>
      <c r="Q414" s="184"/>
      <c r="R414" s="184"/>
      <c r="S414" s="184"/>
      <c r="T414" s="184"/>
      <c r="U414" s="184"/>
      <c r="V414" s="184"/>
      <c r="W414" s="184"/>
      <c r="X414" s="184"/>
      <c r="Y414" s="184"/>
      <c r="Z414" s="184"/>
      <c r="AA414" s="184"/>
      <c r="AC414" s="198">
        <v>3496.6</v>
      </c>
      <c r="AD414" s="198"/>
    </row>
    <row r="415" spans="2:30" x14ac:dyDescent="0.25">
      <c r="C415" s="157" t="s">
        <v>2</v>
      </c>
      <c r="G415" s="157" t="s">
        <v>2</v>
      </c>
      <c r="K415" s="157" t="s">
        <v>2</v>
      </c>
      <c r="O415" s="196" t="s">
        <v>722</v>
      </c>
      <c r="P415" s="196"/>
      <c r="Q415" s="196"/>
      <c r="R415" s="196"/>
      <c r="S415" s="196"/>
      <c r="T415" s="196"/>
      <c r="U415" s="196"/>
      <c r="V415" s="196"/>
      <c r="W415" s="196"/>
      <c r="X415" s="196"/>
      <c r="Y415" s="196"/>
      <c r="Z415" s="196"/>
      <c r="AA415" s="196"/>
      <c r="AB415" s="196"/>
    </row>
    <row r="416" spans="2:30" x14ac:dyDescent="0.25">
      <c r="B416" s="184" t="s">
        <v>723</v>
      </c>
      <c r="C416" s="184"/>
      <c r="D416" s="184"/>
      <c r="F416" s="184" t="s">
        <v>682</v>
      </c>
      <c r="G416" s="184"/>
      <c r="H416" s="184"/>
      <c r="I416" s="184"/>
      <c r="J416" s="184" t="s">
        <v>489</v>
      </c>
      <c r="K416" s="184"/>
      <c r="L416" s="184"/>
      <c r="N416" s="184" t="s">
        <v>490</v>
      </c>
      <c r="O416" s="184"/>
      <c r="P416" s="184"/>
      <c r="Q416" s="184"/>
      <c r="R416" s="184"/>
      <c r="S416" s="184"/>
      <c r="T416" s="184"/>
      <c r="U416" s="184"/>
      <c r="V416" s="184"/>
      <c r="W416" s="184"/>
      <c r="X416" s="184"/>
      <c r="Y416" s="184"/>
      <c r="Z416" s="184"/>
      <c r="AA416" s="184"/>
      <c r="AC416" s="198">
        <v>1200</v>
      </c>
      <c r="AD416" s="198"/>
    </row>
    <row r="417" spans="1:30" x14ac:dyDescent="0.25">
      <c r="C417" s="157" t="s">
        <v>2</v>
      </c>
      <c r="G417" s="157" t="s">
        <v>2</v>
      </c>
      <c r="K417" s="157" t="s">
        <v>2</v>
      </c>
      <c r="O417" s="196" t="s">
        <v>724</v>
      </c>
      <c r="P417" s="196"/>
      <c r="Q417" s="196"/>
      <c r="R417" s="196"/>
      <c r="S417" s="196"/>
      <c r="T417" s="196"/>
      <c r="U417" s="196"/>
      <c r="V417" s="196"/>
      <c r="W417" s="196"/>
      <c r="X417" s="196"/>
      <c r="Y417" s="196"/>
      <c r="Z417" s="196"/>
      <c r="AA417" s="196"/>
      <c r="AB417" s="196"/>
    </row>
    <row r="418" spans="1:30" x14ac:dyDescent="0.25">
      <c r="B418" s="184" t="s">
        <v>725</v>
      </c>
      <c r="C418" s="184"/>
      <c r="D418" s="184"/>
      <c r="F418" s="184" t="s">
        <v>682</v>
      </c>
      <c r="G418" s="184"/>
      <c r="H418" s="184"/>
      <c r="I418" s="184"/>
      <c r="J418" s="184" t="s">
        <v>419</v>
      </c>
      <c r="K418" s="184"/>
      <c r="L418" s="184"/>
      <c r="N418" s="184" t="s">
        <v>420</v>
      </c>
      <c r="O418" s="184"/>
      <c r="P418" s="184"/>
      <c r="Q418" s="184"/>
      <c r="R418" s="184"/>
      <c r="S418" s="184"/>
      <c r="T418" s="184"/>
      <c r="U418" s="184"/>
      <c r="V418" s="184"/>
      <c r="W418" s="184"/>
      <c r="X418" s="184"/>
      <c r="Y418" s="184"/>
      <c r="Z418" s="184"/>
      <c r="AA418" s="184"/>
      <c r="AC418" s="198">
        <v>2.0099999999999998</v>
      </c>
      <c r="AD418" s="198"/>
    </row>
    <row r="419" spans="1:30" x14ac:dyDescent="0.25">
      <c r="C419" s="157" t="s">
        <v>2</v>
      </c>
      <c r="G419" s="157" t="s">
        <v>2</v>
      </c>
      <c r="K419" s="157" t="s">
        <v>2</v>
      </c>
      <c r="O419" s="196" t="s">
        <v>726</v>
      </c>
      <c r="P419" s="196"/>
      <c r="Q419" s="196"/>
      <c r="R419" s="196"/>
      <c r="S419" s="196"/>
      <c r="T419" s="196"/>
      <c r="U419" s="196"/>
      <c r="V419" s="196"/>
      <c r="W419" s="196"/>
      <c r="X419" s="196"/>
      <c r="Y419" s="196"/>
      <c r="Z419" s="196"/>
      <c r="AA419" s="196"/>
      <c r="AB419" s="196"/>
    </row>
    <row r="420" spans="1:30" x14ac:dyDescent="0.25">
      <c r="B420" s="184" t="s">
        <v>727</v>
      </c>
      <c r="C420" s="184"/>
      <c r="D420" s="184"/>
      <c r="F420" s="184" t="s">
        <v>682</v>
      </c>
      <c r="G420" s="184"/>
      <c r="H420" s="184"/>
      <c r="I420" s="184"/>
      <c r="J420" s="184" t="s">
        <v>423</v>
      </c>
      <c r="K420" s="184"/>
      <c r="L420" s="184"/>
      <c r="N420" s="184" t="s">
        <v>424</v>
      </c>
      <c r="O420" s="184"/>
      <c r="P420" s="184"/>
      <c r="Q420" s="184"/>
      <c r="R420" s="184"/>
      <c r="S420" s="184"/>
      <c r="T420" s="184"/>
      <c r="U420" s="184"/>
      <c r="V420" s="184"/>
      <c r="W420" s="184"/>
      <c r="X420" s="184"/>
      <c r="Y420" s="184"/>
      <c r="Z420" s="184"/>
      <c r="AA420" s="184"/>
      <c r="AC420" s="198">
        <v>950</v>
      </c>
      <c r="AD420" s="198"/>
    </row>
    <row r="421" spans="1:30" x14ac:dyDescent="0.25">
      <c r="C421" s="157" t="s">
        <v>2</v>
      </c>
      <c r="G421" s="157" t="s">
        <v>2</v>
      </c>
      <c r="K421" s="157" t="s">
        <v>2</v>
      </c>
      <c r="O421" s="196" t="s">
        <v>728</v>
      </c>
      <c r="P421" s="196"/>
      <c r="Q421" s="196"/>
      <c r="R421" s="196"/>
      <c r="S421" s="196"/>
      <c r="T421" s="196"/>
      <c r="U421" s="196"/>
      <c r="V421" s="196"/>
      <c r="W421" s="196"/>
      <c r="X421" s="196"/>
      <c r="Y421" s="196"/>
      <c r="Z421" s="196"/>
      <c r="AA421" s="196"/>
      <c r="AB421" s="196"/>
    </row>
    <row r="422" spans="1:30" x14ac:dyDescent="0.25">
      <c r="B422" s="184" t="s">
        <v>729</v>
      </c>
      <c r="C422" s="184"/>
      <c r="D422" s="184"/>
      <c r="F422" s="184" t="s">
        <v>311</v>
      </c>
      <c r="G422" s="184"/>
      <c r="H422" s="184"/>
      <c r="I422" s="184"/>
      <c r="J422" s="184" t="s">
        <v>730</v>
      </c>
      <c r="K422" s="184"/>
      <c r="L422" s="184"/>
      <c r="N422" s="184" t="s">
        <v>731</v>
      </c>
      <c r="O422" s="184"/>
      <c r="P422" s="184"/>
      <c r="Q422" s="184"/>
      <c r="R422" s="184"/>
      <c r="S422" s="184"/>
      <c r="T422" s="184"/>
      <c r="U422" s="184"/>
      <c r="V422" s="184"/>
      <c r="W422" s="184"/>
      <c r="X422" s="184"/>
      <c r="Y422" s="184"/>
      <c r="Z422" s="184"/>
      <c r="AA422" s="184"/>
      <c r="AC422" s="198">
        <v>342.15</v>
      </c>
      <c r="AD422" s="198"/>
    </row>
    <row r="423" spans="1:30" x14ac:dyDescent="0.25">
      <c r="C423" s="157" t="s">
        <v>2</v>
      </c>
      <c r="G423" s="157" t="s">
        <v>2</v>
      </c>
      <c r="K423" s="157" t="s">
        <v>2</v>
      </c>
      <c r="O423" s="196" t="s">
        <v>732</v>
      </c>
      <c r="P423" s="196"/>
      <c r="Q423" s="196"/>
      <c r="R423" s="196"/>
      <c r="S423" s="196"/>
      <c r="T423" s="196"/>
      <c r="U423" s="196"/>
      <c r="V423" s="196"/>
      <c r="W423" s="196"/>
      <c r="X423" s="196"/>
      <c r="Y423" s="196"/>
      <c r="Z423" s="196"/>
      <c r="AA423" s="196"/>
      <c r="AB423" s="196"/>
      <c r="AC423" s="197">
        <v>123.75</v>
      </c>
      <c r="AD423" s="197"/>
    </row>
    <row r="424" spans="1:30" x14ac:dyDescent="0.25">
      <c r="C424" s="157" t="s">
        <v>2</v>
      </c>
      <c r="G424" s="157" t="s">
        <v>2</v>
      </c>
      <c r="K424" s="157" t="s">
        <v>2</v>
      </c>
      <c r="O424" s="196" t="s">
        <v>732</v>
      </c>
      <c r="P424" s="196"/>
      <c r="Q424" s="196"/>
      <c r="R424" s="196"/>
      <c r="S424" s="196"/>
      <c r="T424" s="196"/>
      <c r="U424" s="196"/>
      <c r="V424" s="196"/>
      <c r="W424" s="196"/>
      <c r="X424" s="196"/>
      <c r="Y424" s="196"/>
      <c r="Z424" s="196"/>
      <c r="AA424" s="196"/>
      <c r="AB424" s="196"/>
      <c r="AC424" s="197">
        <v>218.4</v>
      </c>
      <c r="AD424" s="197"/>
    </row>
    <row r="425" spans="1:30" x14ac:dyDescent="0.25">
      <c r="B425" s="184" t="s">
        <v>733</v>
      </c>
      <c r="C425" s="184"/>
      <c r="D425" s="184"/>
      <c r="F425" s="184" t="s">
        <v>311</v>
      </c>
      <c r="G425" s="184"/>
      <c r="H425" s="184"/>
      <c r="I425" s="184"/>
      <c r="J425" s="184" t="s">
        <v>734</v>
      </c>
      <c r="K425" s="184"/>
      <c r="L425" s="184"/>
      <c r="N425" s="184" t="s">
        <v>735</v>
      </c>
      <c r="O425" s="184"/>
      <c r="P425" s="184"/>
      <c r="Q425" s="184"/>
      <c r="R425" s="184"/>
      <c r="S425" s="184"/>
      <c r="T425" s="184"/>
      <c r="U425" s="184"/>
      <c r="V425" s="184"/>
      <c r="W425" s="184"/>
      <c r="X425" s="184"/>
      <c r="Y425" s="184"/>
      <c r="Z425" s="184"/>
      <c r="AA425" s="184"/>
      <c r="AC425" s="198">
        <v>650</v>
      </c>
      <c r="AD425" s="198"/>
    </row>
    <row r="426" spans="1:30" x14ac:dyDescent="0.25">
      <c r="C426" s="157" t="s">
        <v>2</v>
      </c>
      <c r="G426" s="157" t="s">
        <v>2</v>
      </c>
      <c r="K426" s="157" t="s">
        <v>2</v>
      </c>
      <c r="O426" s="196" t="s">
        <v>736</v>
      </c>
      <c r="P426" s="196"/>
      <c r="Q426" s="196"/>
      <c r="R426" s="196"/>
      <c r="S426" s="196"/>
      <c r="T426" s="196"/>
      <c r="U426" s="196"/>
      <c r="V426" s="196"/>
      <c r="W426" s="196"/>
      <c r="X426" s="196"/>
      <c r="Y426" s="196"/>
      <c r="Z426" s="196"/>
      <c r="AA426" s="196"/>
      <c r="AB426" s="196"/>
    </row>
    <row r="427" spans="1:30" x14ac:dyDescent="0.25">
      <c r="B427" s="184" t="s">
        <v>737</v>
      </c>
      <c r="C427" s="184"/>
      <c r="D427" s="184"/>
      <c r="F427" s="184" t="s">
        <v>311</v>
      </c>
      <c r="G427" s="184"/>
      <c r="H427" s="184"/>
      <c r="I427" s="184"/>
      <c r="J427" s="184" t="s">
        <v>738</v>
      </c>
      <c r="K427" s="184"/>
      <c r="L427" s="184"/>
      <c r="N427" s="184" t="s">
        <v>739</v>
      </c>
      <c r="O427" s="184"/>
      <c r="P427" s="184"/>
      <c r="Q427" s="184"/>
      <c r="R427" s="184"/>
      <c r="S427" s="184"/>
      <c r="T427" s="184"/>
      <c r="U427" s="184"/>
      <c r="V427" s="184"/>
      <c r="W427" s="184"/>
      <c r="X427" s="184"/>
      <c r="Y427" s="184"/>
      <c r="Z427" s="184"/>
      <c r="AA427" s="184"/>
      <c r="AC427" s="198">
        <v>101.92</v>
      </c>
      <c r="AD427" s="198"/>
    </row>
    <row r="428" spans="1:30" x14ac:dyDescent="0.25">
      <c r="C428" s="157" t="s">
        <v>2</v>
      </c>
      <c r="G428" s="157" t="s">
        <v>2</v>
      </c>
      <c r="K428" s="157" t="s">
        <v>2</v>
      </c>
      <c r="O428" s="196" t="s">
        <v>740</v>
      </c>
      <c r="P428" s="196"/>
      <c r="Q428" s="196"/>
      <c r="R428" s="196"/>
      <c r="S428" s="196"/>
      <c r="T428" s="196"/>
      <c r="U428" s="196"/>
      <c r="V428" s="196"/>
      <c r="W428" s="196"/>
      <c r="X428" s="196"/>
      <c r="Y428" s="196"/>
      <c r="Z428" s="196"/>
      <c r="AA428" s="196"/>
      <c r="AB428" s="196"/>
      <c r="AC428" s="197">
        <v>20.16</v>
      </c>
      <c r="AD428" s="197"/>
    </row>
    <row r="429" spans="1:30" x14ac:dyDescent="0.25">
      <c r="C429" s="157" t="s">
        <v>2</v>
      </c>
      <c r="G429" s="157" t="s">
        <v>2</v>
      </c>
      <c r="K429" s="157" t="s">
        <v>2</v>
      </c>
      <c r="O429" s="196" t="s">
        <v>712</v>
      </c>
      <c r="P429" s="196"/>
      <c r="Q429" s="196"/>
      <c r="R429" s="196"/>
      <c r="S429" s="196"/>
      <c r="T429" s="196"/>
      <c r="U429" s="196"/>
      <c r="V429" s="196"/>
      <c r="W429" s="196"/>
      <c r="X429" s="196"/>
      <c r="Y429" s="196"/>
      <c r="Z429" s="196"/>
      <c r="AA429" s="196"/>
      <c r="AB429" s="196"/>
      <c r="AC429" s="197">
        <v>81.760000000000005</v>
      </c>
      <c r="AD429" s="197"/>
    </row>
    <row r="430" spans="1:30" ht="102" customHeight="1" x14ac:dyDescent="0.25"/>
    <row r="431" spans="1:30" ht="12" customHeight="1" x14ac:dyDescent="0.25"/>
    <row r="432" spans="1:30" ht="13.5" customHeight="1" x14ac:dyDescent="0.25">
      <c r="A432" s="182" t="s">
        <v>380</v>
      </c>
      <c r="B432" s="182"/>
      <c r="C432" s="182"/>
      <c r="D432" s="182"/>
      <c r="E432" s="182"/>
      <c r="F432" s="182"/>
      <c r="G432" s="182"/>
      <c r="H432" s="182"/>
      <c r="I432" s="182"/>
      <c r="J432" s="182"/>
      <c r="K432" s="182"/>
      <c r="L432" s="182"/>
      <c r="M432" s="182"/>
      <c r="R432" s="183" t="s">
        <v>741</v>
      </c>
      <c r="S432" s="183"/>
      <c r="T432" s="183"/>
      <c r="U432" s="183"/>
      <c r="V432" s="183"/>
      <c r="W432" s="183"/>
      <c r="X432" s="183"/>
      <c r="Y432" s="183"/>
      <c r="Z432" s="183"/>
      <c r="AA432" s="183"/>
      <c r="AB432" s="183"/>
      <c r="AC432" s="183"/>
      <c r="AD432" s="183"/>
    </row>
    <row r="433" spans="1:30" ht="25.5" customHeight="1" x14ac:dyDescent="0.25">
      <c r="C433" s="188" t="s">
        <v>290</v>
      </c>
      <c r="D433" s="188"/>
      <c r="E433" s="188"/>
      <c r="F433" s="188"/>
      <c r="G433" s="188"/>
      <c r="H433" s="188"/>
      <c r="I433" s="188"/>
      <c r="J433" s="188"/>
      <c r="K433" s="188"/>
      <c r="L433" s="188"/>
      <c r="M433" s="188"/>
      <c r="N433" s="188"/>
      <c r="O433" s="188"/>
      <c r="P433" s="188"/>
      <c r="Q433" s="188"/>
      <c r="R433" s="188"/>
      <c r="S433" s="188"/>
      <c r="T433" s="188"/>
      <c r="U433" s="188"/>
      <c r="V433" s="188"/>
      <c r="W433" s="188"/>
      <c r="X433" s="188"/>
      <c r="Y433" s="188"/>
      <c r="Z433" s="188"/>
      <c r="AA433" s="188"/>
      <c r="AB433" s="188"/>
      <c r="AC433" s="188"/>
    </row>
    <row r="434" spans="1:30" ht="7.5" customHeight="1" x14ac:dyDescent="0.25"/>
    <row r="435" spans="1:30" ht="18.75" customHeight="1" x14ac:dyDescent="0.25">
      <c r="I435" s="202" t="s">
        <v>291</v>
      </c>
      <c r="J435" s="202"/>
      <c r="K435" s="202"/>
      <c r="L435" s="202"/>
      <c r="M435" s="202"/>
      <c r="N435" s="202"/>
      <c r="O435" s="202"/>
      <c r="P435" s="202"/>
      <c r="S435" s="203" t="s">
        <v>292</v>
      </c>
      <c r="T435" s="203"/>
      <c r="U435" s="203"/>
      <c r="V435" s="203"/>
      <c r="W435" s="203"/>
      <c r="X435" s="203"/>
      <c r="Y435" s="203"/>
    </row>
    <row r="436" spans="1:30" ht="6.75" customHeight="1" x14ac:dyDescent="0.25"/>
    <row r="437" spans="1:30" ht="14.25" customHeight="1" x14ac:dyDescent="0.25">
      <c r="A437" s="199" t="s">
        <v>293</v>
      </c>
      <c r="B437" s="199"/>
      <c r="C437" s="199"/>
      <c r="D437" s="199"/>
      <c r="E437" s="199"/>
      <c r="F437" s="199"/>
      <c r="G437" s="199"/>
      <c r="H437" s="199"/>
      <c r="I437" s="199"/>
      <c r="J437" s="199"/>
      <c r="K437" s="199"/>
      <c r="L437" s="199"/>
      <c r="M437" s="199"/>
      <c r="N437" s="199"/>
      <c r="O437" s="199"/>
    </row>
    <row r="438" spans="1:30" x14ac:dyDescent="0.25">
      <c r="B438" s="200" t="s">
        <v>294</v>
      </c>
      <c r="C438" s="200"/>
      <c r="D438" s="200"/>
      <c r="F438" s="200" t="s">
        <v>295</v>
      </c>
      <c r="G438" s="200"/>
      <c r="H438" s="200"/>
      <c r="I438" s="200"/>
      <c r="J438" s="200" t="s">
        <v>296</v>
      </c>
      <c r="K438" s="200"/>
      <c r="L438" s="200"/>
      <c r="N438" s="200" t="s">
        <v>297</v>
      </c>
      <c r="O438" s="200"/>
      <c r="P438" s="200"/>
      <c r="Q438" s="200"/>
      <c r="R438" s="200"/>
      <c r="S438" s="200"/>
      <c r="T438" s="200"/>
      <c r="U438" s="200"/>
      <c r="V438" s="200"/>
      <c r="W438" s="200"/>
      <c r="X438" s="200"/>
      <c r="Y438" s="200"/>
      <c r="Z438" s="200"/>
      <c r="AA438" s="200"/>
      <c r="AC438" s="201" t="s">
        <v>298</v>
      </c>
      <c r="AD438" s="201"/>
    </row>
    <row r="439" spans="1:30" x14ac:dyDescent="0.25">
      <c r="B439" s="184" t="s">
        <v>742</v>
      </c>
      <c r="C439" s="184"/>
      <c r="D439" s="184"/>
      <c r="F439" s="184" t="s">
        <v>311</v>
      </c>
      <c r="G439" s="184"/>
      <c r="H439" s="184"/>
      <c r="I439" s="184"/>
      <c r="J439" s="184" t="s">
        <v>743</v>
      </c>
      <c r="K439" s="184"/>
      <c r="L439" s="184"/>
      <c r="N439" s="184" t="s">
        <v>744</v>
      </c>
      <c r="O439" s="184"/>
      <c r="P439" s="184"/>
      <c r="Q439" s="184"/>
      <c r="R439" s="184"/>
      <c r="S439" s="184"/>
      <c r="T439" s="184"/>
      <c r="U439" s="184"/>
      <c r="V439" s="184"/>
      <c r="W439" s="184"/>
      <c r="X439" s="184"/>
      <c r="Y439" s="184"/>
      <c r="Z439" s="184"/>
      <c r="AA439" s="184"/>
      <c r="AC439" s="198">
        <v>4306.09</v>
      </c>
      <c r="AD439" s="198"/>
    </row>
    <row r="440" spans="1:30" x14ac:dyDescent="0.25">
      <c r="C440" s="157" t="s">
        <v>2</v>
      </c>
      <c r="G440" s="157" t="s">
        <v>2</v>
      </c>
      <c r="K440" s="157" t="s">
        <v>2</v>
      </c>
      <c r="O440" s="196" t="s">
        <v>745</v>
      </c>
      <c r="P440" s="196"/>
      <c r="Q440" s="196"/>
      <c r="R440" s="196"/>
      <c r="S440" s="196"/>
      <c r="T440" s="196"/>
      <c r="U440" s="196"/>
      <c r="V440" s="196"/>
      <c r="W440" s="196"/>
      <c r="X440" s="196"/>
      <c r="Y440" s="196"/>
      <c r="Z440" s="196"/>
      <c r="AA440" s="196"/>
      <c r="AB440" s="196"/>
      <c r="AC440" s="197">
        <v>283</v>
      </c>
      <c r="AD440" s="197"/>
    </row>
    <row r="441" spans="1:30" x14ac:dyDescent="0.25">
      <c r="C441" s="157" t="s">
        <v>2</v>
      </c>
      <c r="G441" s="157" t="s">
        <v>2</v>
      </c>
      <c r="K441" s="157" t="s">
        <v>2</v>
      </c>
      <c r="O441" s="196" t="s">
        <v>746</v>
      </c>
      <c r="P441" s="196"/>
      <c r="Q441" s="196"/>
      <c r="R441" s="196"/>
      <c r="S441" s="196"/>
      <c r="T441" s="196"/>
      <c r="U441" s="196"/>
      <c r="V441" s="196"/>
      <c r="W441" s="196"/>
      <c r="X441" s="196"/>
      <c r="Y441" s="196"/>
      <c r="Z441" s="196"/>
      <c r="AA441" s="196"/>
      <c r="AB441" s="196"/>
      <c r="AC441" s="197">
        <v>32.99</v>
      </c>
      <c r="AD441" s="197"/>
    </row>
    <row r="442" spans="1:30" x14ac:dyDescent="0.25">
      <c r="C442" s="157" t="s">
        <v>2</v>
      </c>
      <c r="G442" s="157" t="s">
        <v>2</v>
      </c>
      <c r="K442" s="157" t="s">
        <v>2</v>
      </c>
      <c r="O442" s="196" t="s">
        <v>747</v>
      </c>
      <c r="P442" s="196"/>
      <c r="Q442" s="196"/>
      <c r="R442" s="196"/>
      <c r="S442" s="196"/>
      <c r="T442" s="196"/>
      <c r="U442" s="196"/>
      <c r="V442" s="196"/>
      <c r="W442" s="196"/>
      <c r="X442" s="196"/>
      <c r="Y442" s="196"/>
      <c r="Z442" s="196"/>
      <c r="AA442" s="196"/>
      <c r="AB442" s="196"/>
      <c r="AC442" s="197">
        <v>10.3</v>
      </c>
      <c r="AD442" s="197"/>
    </row>
    <row r="443" spans="1:30" x14ac:dyDescent="0.25">
      <c r="C443" s="157" t="s">
        <v>2</v>
      </c>
      <c r="G443" s="157" t="s">
        <v>2</v>
      </c>
      <c r="K443" s="157" t="s">
        <v>2</v>
      </c>
      <c r="O443" s="196" t="s">
        <v>748</v>
      </c>
      <c r="P443" s="196"/>
      <c r="Q443" s="196"/>
      <c r="R443" s="196"/>
      <c r="S443" s="196"/>
      <c r="T443" s="196"/>
      <c r="U443" s="196"/>
      <c r="V443" s="196"/>
      <c r="W443" s="196"/>
      <c r="X443" s="196"/>
      <c r="Y443" s="196"/>
      <c r="Z443" s="196"/>
      <c r="AA443" s="196"/>
      <c r="AB443" s="196"/>
      <c r="AC443" s="197">
        <v>49.44</v>
      </c>
      <c r="AD443" s="197"/>
    </row>
    <row r="444" spans="1:30" x14ac:dyDescent="0.25">
      <c r="C444" s="157" t="s">
        <v>2</v>
      </c>
      <c r="G444" s="157" t="s">
        <v>2</v>
      </c>
      <c r="K444" s="157" t="s">
        <v>2</v>
      </c>
      <c r="O444" s="196" t="s">
        <v>749</v>
      </c>
      <c r="P444" s="196"/>
      <c r="Q444" s="196"/>
      <c r="R444" s="196"/>
      <c r="S444" s="196"/>
      <c r="T444" s="196"/>
      <c r="U444" s="196"/>
      <c r="V444" s="196"/>
      <c r="W444" s="196"/>
      <c r="X444" s="196"/>
      <c r="Y444" s="196"/>
      <c r="Z444" s="196"/>
      <c r="AA444" s="196"/>
      <c r="AB444" s="196"/>
      <c r="AC444" s="197">
        <v>219.98</v>
      </c>
      <c r="AD444" s="197"/>
    </row>
    <row r="445" spans="1:30" x14ac:dyDescent="0.25">
      <c r="C445" s="157" t="s">
        <v>2</v>
      </c>
      <c r="G445" s="157" t="s">
        <v>2</v>
      </c>
      <c r="K445" s="157" t="s">
        <v>2</v>
      </c>
      <c r="O445" s="196" t="s">
        <v>750</v>
      </c>
      <c r="P445" s="196"/>
      <c r="Q445" s="196"/>
      <c r="R445" s="196"/>
      <c r="S445" s="196"/>
      <c r="T445" s="196"/>
      <c r="U445" s="196"/>
      <c r="V445" s="196"/>
      <c r="W445" s="196"/>
      <c r="X445" s="196"/>
      <c r="Y445" s="196"/>
      <c r="Z445" s="196"/>
      <c r="AA445" s="196"/>
      <c r="AB445" s="196"/>
      <c r="AC445" s="197">
        <v>13.21</v>
      </c>
      <c r="AD445" s="197"/>
    </row>
    <row r="446" spans="1:30" x14ac:dyDescent="0.25">
      <c r="C446" s="157" t="s">
        <v>2</v>
      </c>
      <c r="G446" s="157" t="s">
        <v>2</v>
      </c>
      <c r="K446" s="157" t="s">
        <v>2</v>
      </c>
      <c r="O446" s="196" t="s">
        <v>751</v>
      </c>
      <c r="P446" s="196"/>
      <c r="Q446" s="196"/>
      <c r="R446" s="196"/>
      <c r="S446" s="196"/>
      <c r="T446" s="196"/>
      <c r="U446" s="196"/>
      <c r="V446" s="196"/>
      <c r="W446" s="196"/>
      <c r="X446" s="196"/>
      <c r="Y446" s="196"/>
      <c r="Z446" s="196"/>
      <c r="AA446" s="196"/>
      <c r="AB446" s="196"/>
      <c r="AC446" s="197">
        <v>46.48</v>
      </c>
      <c r="AD446" s="197"/>
    </row>
    <row r="447" spans="1:30" x14ac:dyDescent="0.25">
      <c r="C447" s="157" t="s">
        <v>2</v>
      </c>
      <c r="G447" s="157" t="s">
        <v>2</v>
      </c>
      <c r="K447" s="157" t="s">
        <v>2</v>
      </c>
      <c r="O447" s="196" t="s">
        <v>752</v>
      </c>
      <c r="P447" s="196"/>
      <c r="Q447" s="196"/>
      <c r="R447" s="196"/>
      <c r="S447" s="196"/>
      <c r="T447" s="196"/>
      <c r="U447" s="196"/>
      <c r="V447" s="196"/>
      <c r="W447" s="196"/>
      <c r="X447" s="196"/>
      <c r="Y447" s="196"/>
      <c r="Z447" s="196"/>
      <c r="AA447" s="196"/>
      <c r="AB447" s="196"/>
      <c r="AC447" s="197">
        <v>72.239999999999995</v>
      </c>
      <c r="AD447" s="197"/>
    </row>
    <row r="448" spans="1:30" x14ac:dyDescent="0.25">
      <c r="C448" s="157" t="s">
        <v>2</v>
      </c>
      <c r="G448" s="157" t="s">
        <v>2</v>
      </c>
      <c r="K448" s="157" t="s">
        <v>2</v>
      </c>
      <c r="O448" s="196" t="s">
        <v>753</v>
      </c>
      <c r="P448" s="196"/>
      <c r="Q448" s="196"/>
      <c r="R448" s="196"/>
      <c r="S448" s="196"/>
      <c r="T448" s="196"/>
      <c r="U448" s="196"/>
      <c r="V448" s="196"/>
      <c r="W448" s="196"/>
      <c r="X448" s="196"/>
      <c r="Y448" s="196"/>
      <c r="Z448" s="196"/>
      <c r="AA448" s="196"/>
      <c r="AB448" s="196"/>
      <c r="AC448" s="197">
        <v>48.84</v>
      </c>
      <c r="AD448" s="197"/>
    </row>
    <row r="449" spans="3:30" x14ac:dyDescent="0.25">
      <c r="C449" s="157" t="s">
        <v>2</v>
      </c>
      <c r="G449" s="157" t="s">
        <v>2</v>
      </c>
      <c r="K449" s="157" t="s">
        <v>2</v>
      </c>
      <c r="O449" s="196" t="s">
        <v>754</v>
      </c>
      <c r="P449" s="196"/>
      <c r="Q449" s="196"/>
      <c r="R449" s="196"/>
      <c r="S449" s="196"/>
      <c r="T449" s="196"/>
      <c r="U449" s="196"/>
      <c r="V449" s="196"/>
      <c r="W449" s="196"/>
      <c r="X449" s="196"/>
      <c r="Y449" s="196"/>
      <c r="Z449" s="196"/>
      <c r="AA449" s="196"/>
      <c r="AB449" s="196"/>
      <c r="AC449" s="197">
        <v>13.05</v>
      </c>
      <c r="AD449" s="197"/>
    </row>
    <row r="450" spans="3:30" x14ac:dyDescent="0.25">
      <c r="C450" s="157" t="s">
        <v>2</v>
      </c>
      <c r="G450" s="157" t="s">
        <v>2</v>
      </c>
      <c r="K450" s="157" t="s">
        <v>2</v>
      </c>
      <c r="O450" s="196" t="s">
        <v>755</v>
      </c>
      <c r="P450" s="196"/>
      <c r="Q450" s="196"/>
      <c r="R450" s="196"/>
      <c r="S450" s="196"/>
      <c r="T450" s="196"/>
      <c r="U450" s="196"/>
      <c r="V450" s="196"/>
      <c r="W450" s="196"/>
      <c r="X450" s="196"/>
      <c r="Y450" s="196"/>
      <c r="Z450" s="196"/>
      <c r="AA450" s="196"/>
      <c r="AB450" s="196"/>
      <c r="AC450" s="197">
        <v>139.16</v>
      </c>
      <c r="AD450" s="197"/>
    </row>
    <row r="451" spans="3:30" x14ac:dyDescent="0.25">
      <c r="C451" s="157" t="s">
        <v>2</v>
      </c>
      <c r="G451" s="157" t="s">
        <v>2</v>
      </c>
      <c r="K451" s="157" t="s">
        <v>2</v>
      </c>
      <c r="O451" s="196" t="s">
        <v>756</v>
      </c>
      <c r="P451" s="196"/>
      <c r="Q451" s="196"/>
      <c r="R451" s="196"/>
      <c r="S451" s="196"/>
      <c r="T451" s="196"/>
      <c r="U451" s="196"/>
      <c r="V451" s="196"/>
      <c r="W451" s="196"/>
      <c r="X451" s="196"/>
      <c r="Y451" s="196"/>
      <c r="Z451" s="196"/>
      <c r="AA451" s="196"/>
      <c r="AB451" s="196"/>
      <c r="AC451" s="197">
        <v>292.86</v>
      </c>
      <c r="AD451" s="197"/>
    </row>
    <row r="452" spans="3:30" x14ac:dyDescent="0.25">
      <c r="C452" s="157" t="s">
        <v>2</v>
      </c>
      <c r="G452" s="157" t="s">
        <v>2</v>
      </c>
      <c r="K452" s="157" t="s">
        <v>2</v>
      </c>
      <c r="O452" s="196" t="s">
        <v>757</v>
      </c>
      <c r="P452" s="196"/>
      <c r="Q452" s="196"/>
      <c r="R452" s="196"/>
      <c r="S452" s="196"/>
      <c r="T452" s="196"/>
      <c r="U452" s="196"/>
      <c r="V452" s="196"/>
      <c r="W452" s="196"/>
      <c r="X452" s="196"/>
      <c r="Y452" s="196"/>
      <c r="Z452" s="196"/>
      <c r="AA452" s="196"/>
      <c r="AB452" s="196"/>
      <c r="AC452" s="197">
        <v>25.17</v>
      </c>
      <c r="AD452" s="197"/>
    </row>
    <row r="453" spans="3:30" x14ac:dyDescent="0.25">
      <c r="C453" s="157" t="s">
        <v>2</v>
      </c>
      <c r="G453" s="157" t="s">
        <v>2</v>
      </c>
      <c r="K453" s="157" t="s">
        <v>2</v>
      </c>
      <c r="O453" s="196" t="s">
        <v>758</v>
      </c>
      <c r="P453" s="196"/>
      <c r="Q453" s="196"/>
      <c r="R453" s="196"/>
      <c r="S453" s="196"/>
      <c r="T453" s="196"/>
      <c r="U453" s="196"/>
      <c r="V453" s="196"/>
      <c r="W453" s="196"/>
      <c r="X453" s="196"/>
      <c r="Y453" s="196"/>
      <c r="Z453" s="196"/>
      <c r="AA453" s="196"/>
      <c r="AB453" s="196"/>
      <c r="AC453" s="197">
        <v>38.25</v>
      </c>
      <c r="AD453" s="197"/>
    </row>
    <row r="454" spans="3:30" x14ac:dyDescent="0.25">
      <c r="C454" s="157" t="s">
        <v>2</v>
      </c>
      <c r="G454" s="157" t="s">
        <v>2</v>
      </c>
      <c r="K454" s="157" t="s">
        <v>2</v>
      </c>
      <c r="O454" s="196" t="s">
        <v>759</v>
      </c>
      <c r="P454" s="196"/>
      <c r="Q454" s="196"/>
      <c r="R454" s="196"/>
      <c r="S454" s="196"/>
      <c r="T454" s="196"/>
      <c r="U454" s="196"/>
      <c r="V454" s="196"/>
      <c r="W454" s="196"/>
      <c r="X454" s="196"/>
      <c r="Y454" s="196"/>
      <c r="Z454" s="196"/>
      <c r="AA454" s="196"/>
      <c r="AB454" s="196"/>
      <c r="AC454" s="197">
        <v>219.98</v>
      </c>
      <c r="AD454" s="197"/>
    </row>
    <row r="455" spans="3:30" x14ac:dyDescent="0.25">
      <c r="C455" s="157" t="s">
        <v>2</v>
      </c>
      <c r="G455" s="157" t="s">
        <v>2</v>
      </c>
      <c r="K455" s="157" t="s">
        <v>2</v>
      </c>
      <c r="O455" s="196" t="s">
        <v>760</v>
      </c>
      <c r="P455" s="196"/>
      <c r="Q455" s="196"/>
      <c r="R455" s="196"/>
      <c r="S455" s="196"/>
      <c r="T455" s="196"/>
      <c r="U455" s="196"/>
      <c r="V455" s="196"/>
      <c r="W455" s="196"/>
      <c r="X455" s="196"/>
      <c r="Y455" s="196"/>
      <c r="Z455" s="196"/>
      <c r="AA455" s="196"/>
      <c r="AB455" s="196"/>
      <c r="AC455" s="197">
        <v>19.45</v>
      </c>
      <c r="AD455" s="197"/>
    </row>
    <row r="456" spans="3:30" x14ac:dyDescent="0.25">
      <c r="C456" s="157" t="s">
        <v>2</v>
      </c>
      <c r="G456" s="157" t="s">
        <v>2</v>
      </c>
      <c r="K456" s="157" t="s">
        <v>2</v>
      </c>
      <c r="O456" s="196" t="s">
        <v>761</v>
      </c>
      <c r="P456" s="196"/>
      <c r="Q456" s="196"/>
      <c r="R456" s="196"/>
      <c r="S456" s="196"/>
      <c r="T456" s="196"/>
      <c r="U456" s="196"/>
      <c r="V456" s="196"/>
      <c r="W456" s="196"/>
      <c r="X456" s="196"/>
      <c r="Y456" s="196"/>
      <c r="Z456" s="196"/>
      <c r="AA456" s="196"/>
      <c r="AB456" s="196"/>
      <c r="AC456" s="197">
        <v>209.8</v>
      </c>
      <c r="AD456" s="197"/>
    </row>
    <row r="457" spans="3:30" x14ac:dyDescent="0.25">
      <c r="C457" s="157" t="s">
        <v>2</v>
      </c>
      <c r="G457" s="157" t="s">
        <v>2</v>
      </c>
      <c r="K457" s="157" t="s">
        <v>2</v>
      </c>
      <c r="O457" s="196" t="s">
        <v>762</v>
      </c>
      <c r="P457" s="196"/>
      <c r="Q457" s="196"/>
      <c r="R457" s="196"/>
      <c r="S457" s="196"/>
      <c r="T457" s="196"/>
      <c r="U457" s="196"/>
      <c r="V457" s="196"/>
      <c r="W457" s="196"/>
      <c r="X457" s="196"/>
      <c r="Y457" s="196"/>
      <c r="Z457" s="196"/>
      <c r="AA457" s="196"/>
      <c r="AB457" s="196"/>
      <c r="AC457" s="197">
        <v>113.78</v>
      </c>
      <c r="AD457" s="197"/>
    </row>
    <row r="458" spans="3:30" x14ac:dyDescent="0.25">
      <c r="C458" s="157" t="s">
        <v>2</v>
      </c>
      <c r="G458" s="157" t="s">
        <v>2</v>
      </c>
      <c r="K458" s="157" t="s">
        <v>2</v>
      </c>
      <c r="O458" s="196" t="s">
        <v>763</v>
      </c>
      <c r="P458" s="196"/>
      <c r="Q458" s="196"/>
      <c r="R458" s="196"/>
      <c r="S458" s="196"/>
      <c r="T458" s="196"/>
      <c r="U458" s="196"/>
      <c r="V458" s="196"/>
      <c r="W458" s="196"/>
      <c r="X458" s="196"/>
      <c r="Y458" s="196"/>
      <c r="Z458" s="196"/>
      <c r="AA458" s="196"/>
      <c r="AB458" s="196"/>
      <c r="AC458" s="197">
        <v>33.64</v>
      </c>
      <c r="AD458" s="197"/>
    </row>
    <row r="459" spans="3:30" x14ac:dyDescent="0.25">
      <c r="C459" s="157" t="s">
        <v>2</v>
      </c>
      <c r="G459" s="157" t="s">
        <v>2</v>
      </c>
      <c r="K459" s="157" t="s">
        <v>2</v>
      </c>
      <c r="O459" s="196" t="s">
        <v>764</v>
      </c>
      <c r="P459" s="196"/>
      <c r="Q459" s="196"/>
      <c r="R459" s="196"/>
      <c r="S459" s="196"/>
      <c r="T459" s="196"/>
      <c r="U459" s="196"/>
      <c r="V459" s="196"/>
      <c r="W459" s="196"/>
      <c r="X459" s="196"/>
      <c r="Y459" s="196"/>
      <c r="Z459" s="196"/>
      <c r="AA459" s="196"/>
      <c r="AB459" s="196"/>
      <c r="AC459" s="197">
        <v>60.24</v>
      </c>
      <c r="AD459" s="197"/>
    </row>
    <row r="460" spans="3:30" x14ac:dyDescent="0.25">
      <c r="C460" s="157" t="s">
        <v>2</v>
      </c>
      <c r="G460" s="157" t="s">
        <v>2</v>
      </c>
      <c r="K460" s="157" t="s">
        <v>2</v>
      </c>
      <c r="O460" s="196" t="s">
        <v>765</v>
      </c>
      <c r="P460" s="196"/>
      <c r="Q460" s="196"/>
      <c r="R460" s="196"/>
      <c r="S460" s="196"/>
      <c r="T460" s="196"/>
      <c r="U460" s="196"/>
      <c r="V460" s="196"/>
      <c r="W460" s="196"/>
      <c r="X460" s="196"/>
      <c r="Y460" s="196"/>
      <c r="Z460" s="196"/>
      <c r="AA460" s="196"/>
      <c r="AB460" s="196"/>
      <c r="AC460" s="197">
        <v>63.99</v>
      </c>
      <c r="AD460" s="197"/>
    </row>
    <row r="461" spans="3:30" x14ac:dyDescent="0.25">
      <c r="C461" s="157" t="s">
        <v>2</v>
      </c>
      <c r="G461" s="157" t="s">
        <v>2</v>
      </c>
      <c r="K461" s="157" t="s">
        <v>2</v>
      </c>
      <c r="O461" s="196" t="s">
        <v>766</v>
      </c>
      <c r="P461" s="196"/>
      <c r="Q461" s="196"/>
      <c r="R461" s="196"/>
      <c r="S461" s="196"/>
      <c r="T461" s="196"/>
      <c r="U461" s="196"/>
      <c r="V461" s="196"/>
      <c r="W461" s="196"/>
      <c r="X461" s="196"/>
      <c r="Y461" s="196"/>
      <c r="Z461" s="196"/>
      <c r="AA461" s="196"/>
      <c r="AB461" s="196"/>
      <c r="AC461" s="197">
        <v>899.95</v>
      </c>
      <c r="AD461" s="197"/>
    </row>
    <row r="462" spans="3:30" x14ac:dyDescent="0.25">
      <c r="C462" s="157" t="s">
        <v>2</v>
      </c>
      <c r="G462" s="157" t="s">
        <v>2</v>
      </c>
      <c r="K462" s="157" t="s">
        <v>2</v>
      </c>
      <c r="O462" s="196" t="s">
        <v>767</v>
      </c>
      <c r="P462" s="196"/>
      <c r="Q462" s="196"/>
      <c r="R462" s="196"/>
      <c r="S462" s="196"/>
      <c r="T462" s="196"/>
      <c r="U462" s="196"/>
      <c r="V462" s="196"/>
      <c r="W462" s="196"/>
      <c r="X462" s="196"/>
      <c r="Y462" s="196"/>
      <c r="Z462" s="196"/>
      <c r="AA462" s="196"/>
      <c r="AB462" s="196"/>
      <c r="AC462" s="197">
        <v>31</v>
      </c>
      <c r="AD462" s="197"/>
    </row>
    <row r="463" spans="3:30" x14ac:dyDescent="0.25">
      <c r="C463" s="157" t="s">
        <v>2</v>
      </c>
      <c r="G463" s="157" t="s">
        <v>2</v>
      </c>
      <c r="K463" s="157" t="s">
        <v>2</v>
      </c>
      <c r="O463" s="196" t="s">
        <v>768</v>
      </c>
      <c r="P463" s="196"/>
      <c r="Q463" s="196"/>
      <c r="R463" s="196"/>
      <c r="S463" s="196"/>
      <c r="T463" s="196"/>
      <c r="U463" s="196"/>
      <c r="V463" s="196"/>
      <c r="W463" s="196"/>
      <c r="X463" s="196"/>
      <c r="Y463" s="196"/>
      <c r="Z463" s="196"/>
      <c r="AA463" s="196"/>
      <c r="AB463" s="196"/>
      <c r="AC463" s="197">
        <v>219.98</v>
      </c>
      <c r="AD463" s="197"/>
    </row>
    <row r="464" spans="3:30" x14ac:dyDescent="0.25">
      <c r="C464" s="157" t="s">
        <v>2</v>
      </c>
      <c r="G464" s="157" t="s">
        <v>2</v>
      </c>
      <c r="K464" s="157" t="s">
        <v>2</v>
      </c>
      <c r="O464" s="196" t="s">
        <v>769</v>
      </c>
      <c r="P464" s="196"/>
      <c r="Q464" s="196"/>
      <c r="R464" s="196"/>
      <c r="S464" s="196"/>
      <c r="T464" s="196"/>
      <c r="U464" s="196"/>
      <c r="V464" s="196"/>
      <c r="W464" s="196"/>
      <c r="X464" s="196"/>
      <c r="Y464" s="196"/>
      <c r="Z464" s="196"/>
      <c r="AA464" s="196"/>
      <c r="AB464" s="196"/>
      <c r="AC464" s="197">
        <v>155.16</v>
      </c>
      <c r="AD464" s="197"/>
    </row>
    <row r="465" spans="2:30" x14ac:dyDescent="0.25">
      <c r="C465" s="157" t="s">
        <v>2</v>
      </c>
      <c r="G465" s="157" t="s">
        <v>2</v>
      </c>
      <c r="K465" s="157" t="s">
        <v>2</v>
      </c>
      <c r="O465" s="196" t="s">
        <v>747</v>
      </c>
      <c r="P465" s="196"/>
      <c r="Q465" s="196"/>
      <c r="R465" s="196"/>
      <c r="S465" s="196"/>
      <c r="T465" s="196"/>
      <c r="U465" s="196"/>
      <c r="V465" s="196"/>
      <c r="W465" s="196"/>
      <c r="X465" s="196"/>
      <c r="Y465" s="196"/>
      <c r="Z465" s="196"/>
      <c r="AA465" s="196"/>
      <c r="AB465" s="196"/>
      <c r="AC465" s="197">
        <v>24.6</v>
      </c>
      <c r="AD465" s="197"/>
    </row>
    <row r="466" spans="2:30" x14ac:dyDescent="0.25">
      <c r="C466" s="157" t="s">
        <v>2</v>
      </c>
      <c r="G466" s="157" t="s">
        <v>2</v>
      </c>
      <c r="K466" s="157" t="s">
        <v>2</v>
      </c>
      <c r="O466" s="196" t="s">
        <v>770</v>
      </c>
      <c r="P466" s="196"/>
      <c r="Q466" s="196"/>
      <c r="R466" s="196"/>
      <c r="S466" s="196"/>
      <c r="T466" s="196"/>
      <c r="U466" s="196"/>
      <c r="V466" s="196"/>
      <c r="W466" s="196"/>
      <c r="X466" s="196"/>
      <c r="Y466" s="196"/>
      <c r="Z466" s="196"/>
      <c r="AA466" s="196"/>
      <c r="AB466" s="196"/>
      <c r="AC466" s="197">
        <v>227.84</v>
      </c>
      <c r="AD466" s="197"/>
    </row>
    <row r="467" spans="2:30" x14ac:dyDescent="0.25">
      <c r="C467" s="157" t="s">
        <v>2</v>
      </c>
      <c r="G467" s="157" t="s">
        <v>2</v>
      </c>
      <c r="K467" s="157" t="s">
        <v>2</v>
      </c>
      <c r="O467" s="196" t="s">
        <v>771</v>
      </c>
      <c r="P467" s="196"/>
      <c r="Q467" s="196"/>
      <c r="R467" s="196"/>
      <c r="S467" s="196"/>
      <c r="T467" s="196"/>
      <c r="U467" s="196"/>
      <c r="V467" s="196"/>
      <c r="W467" s="196"/>
      <c r="X467" s="196"/>
      <c r="Y467" s="196"/>
      <c r="Z467" s="196"/>
      <c r="AA467" s="196"/>
      <c r="AB467" s="196"/>
      <c r="AC467" s="197">
        <v>18.579999999999998</v>
      </c>
      <c r="AD467" s="197"/>
    </row>
    <row r="468" spans="2:30" x14ac:dyDescent="0.25">
      <c r="C468" s="157" t="s">
        <v>2</v>
      </c>
      <c r="G468" s="157" t="s">
        <v>2</v>
      </c>
      <c r="K468" s="157" t="s">
        <v>2</v>
      </c>
      <c r="O468" s="196" t="s">
        <v>772</v>
      </c>
      <c r="P468" s="196"/>
      <c r="Q468" s="196"/>
      <c r="R468" s="196"/>
      <c r="S468" s="196"/>
      <c r="T468" s="196"/>
      <c r="U468" s="196"/>
      <c r="V468" s="196"/>
      <c r="W468" s="196"/>
      <c r="X468" s="196"/>
      <c r="Y468" s="196"/>
      <c r="Z468" s="196"/>
      <c r="AA468" s="196"/>
      <c r="AB468" s="196"/>
      <c r="AC468" s="197">
        <v>53.19</v>
      </c>
      <c r="AD468" s="197"/>
    </row>
    <row r="469" spans="2:30" x14ac:dyDescent="0.25">
      <c r="C469" s="157" t="s">
        <v>2</v>
      </c>
      <c r="G469" s="157" t="s">
        <v>2</v>
      </c>
      <c r="K469" s="157" t="s">
        <v>2</v>
      </c>
      <c r="O469" s="196" t="s">
        <v>773</v>
      </c>
      <c r="P469" s="196"/>
      <c r="Q469" s="196"/>
      <c r="R469" s="196"/>
      <c r="S469" s="196"/>
      <c r="T469" s="196"/>
      <c r="U469" s="196"/>
      <c r="V469" s="196"/>
      <c r="W469" s="196"/>
      <c r="X469" s="196"/>
      <c r="Y469" s="196"/>
      <c r="Z469" s="196"/>
      <c r="AA469" s="196"/>
      <c r="AB469" s="196"/>
      <c r="AC469" s="197">
        <v>13.95</v>
      </c>
      <c r="AD469" s="197"/>
    </row>
    <row r="470" spans="2:30" x14ac:dyDescent="0.25">
      <c r="C470" s="157" t="s">
        <v>2</v>
      </c>
      <c r="G470" s="157" t="s">
        <v>2</v>
      </c>
      <c r="K470" s="157" t="s">
        <v>2</v>
      </c>
      <c r="O470" s="196" t="s">
        <v>774</v>
      </c>
      <c r="P470" s="196"/>
      <c r="Q470" s="196"/>
      <c r="R470" s="196"/>
      <c r="S470" s="196"/>
      <c r="T470" s="196"/>
      <c r="U470" s="196"/>
      <c r="V470" s="196"/>
      <c r="W470" s="196"/>
      <c r="X470" s="196"/>
      <c r="Y470" s="196"/>
      <c r="Z470" s="196"/>
      <c r="AA470" s="196"/>
      <c r="AB470" s="196"/>
      <c r="AC470" s="197">
        <v>113.04</v>
      </c>
      <c r="AD470" s="197"/>
    </row>
    <row r="471" spans="2:30" x14ac:dyDescent="0.25">
      <c r="C471" s="157" t="s">
        <v>2</v>
      </c>
      <c r="G471" s="157" t="s">
        <v>2</v>
      </c>
      <c r="K471" s="157" t="s">
        <v>2</v>
      </c>
      <c r="O471" s="196" t="s">
        <v>775</v>
      </c>
      <c r="P471" s="196"/>
      <c r="Q471" s="196"/>
      <c r="R471" s="196"/>
      <c r="S471" s="196"/>
      <c r="T471" s="196"/>
      <c r="U471" s="196"/>
      <c r="V471" s="196"/>
      <c r="W471" s="196"/>
      <c r="X471" s="196"/>
      <c r="Y471" s="196"/>
      <c r="Z471" s="196"/>
      <c r="AA471" s="196"/>
      <c r="AB471" s="196"/>
      <c r="AC471" s="197">
        <v>254.97</v>
      </c>
      <c r="AD471" s="197"/>
    </row>
    <row r="472" spans="2:30" x14ac:dyDescent="0.25">
      <c r="C472" s="157" t="s">
        <v>2</v>
      </c>
      <c r="G472" s="157" t="s">
        <v>2</v>
      </c>
      <c r="K472" s="157" t="s">
        <v>2</v>
      </c>
      <c r="O472" s="196" t="s">
        <v>776</v>
      </c>
      <c r="P472" s="196"/>
      <c r="Q472" s="196"/>
      <c r="R472" s="196"/>
      <c r="S472" s="196"/>
      <c r="T472" s="196"/>
      <c r="U472" s="196"/>
      <c r="V472" s="196"/>
      <c r="W472" s="196"/>
      <c r="X472" s="196"/>
      <c r="Y472" s="196"/>
      <c r="Z472" s="196"/>
      <c r="AA472" s="196"/>
      <c r="AB472" s="196"/>
      <c r="AC472" s="197">
        <v>103.12</v>
      </c>
      <c r="AD472" s="197"/>
    </row>
    <row r="473" spans="2:30" x14ac:dyDescent="0.25">
      <c r="C473" s="157" t="s">
        <v>2</v>
      </c>
      <c r="G473" s="157" t="s">
        <v>2</v>
      </c>
      <c r="K473" s="157" t="s">
        <v>2</v>
      </c>
      <c r="O473" s="196" t="s">
        <v>777</v>
      </c>
      <c r="P473" s="196"/>
      <c r="Q473" s="196"/>
      <c r="R473" s="196"/>
      <c r="S473" s="196"/>
      <c r="T473" s="196"/>
      <c r="U473" s="196"/>
      <c r="V473" s="196"/>
      <c r="W473" s="196"/>
      <c r="X473" s="196"/>
      <c r="Y473" s="196"/>
      <c r="Z473" s="196"/>
      <c r="AA473" s="196"/>
      <c r="AB473" s="196"/>
      <c r="AC473" s="197">
        <v>24.4</v>
      </c>
      <c r="AD473" s="197"/>
    </row>
    <row r="474" spans="2:30" x14ac:dyDescent="0.25">
      <c r="C474" s="157" t="s">
        <v>2</v>
      </c>
      <c r="G474" s="157" t="s">
        <v>2</v>
      </c>
      <c r="K474" s="157" t="s">
        <v>2</v>
      </c>
      <c r="O474" s="196" t="s">
        <v>778</v>
      </c>
      <c r="P474" s="196"/>
      <c r="Q474" s="196"/>
      <c r="R474" s="196"/>
      <c r="S474" s="196"/>
      <c r="T474" s="196"/>
      <c r="U474" s="196"/>
      <c r="V474" s="196"/>
      <c r="W474" s="196"/>
      <c r="X474" s="196"/>
      <c r="Y474" s="196"/>
      <c r="Z474" s="196"/>
      <c r="AA474" s="196"/>
      <c r="AB474" s="196"/>
      <c r="AC474" s="197">
        <v>128.26</v>
      </c>
      <c r="AD474" s="197"/>
    </row>
    <row r="475" spans="2:30" x14ac:dyDescent="0.25">
      <c r="C475" s="157" t="s">
        <v>2</v>
      </c>
      <c r="G475" s="157" t="s">
        <v>2</v>
      </c>
      <c r="K475" s="157" t="s">
        <v>2</v>
      </c>
      <c r="O475" s="196" t="s">
        <v>779</v>
      </c>
      <c r="P475" s="196"/>
      <c r="Q475" s="196"/>
      <c r="R475" s="196"/>
      <c r="S475" s="196"/>
      <c r="T475" s="196"/>
      <c r="U475" s="196"/>
      <c r="V475" s="196"/>
      <c r="W475" s="196"/>
      <c r="X475" s="196"/>
      <c r="Y475" s="196"/>
      <c r="Z475" s="196"/>
      <c r="AA475" s="196"/>
      <c r="AB475" s="196"/>
      <c r="AC475" s="197">
        <v>32.200000000000003</v>
      </c>
      <c r="AD475" s="197"/>
    </row>
    <row r="476" spans="2:30" x14ac:dyDescent="0.25">
      <c r="B476" s="184" t="s">
        <v>780</v>
      </c>
      <c r="C476" s="184"/>
      <c r="D476" s="184"/>
      <c r="F476" s="184" t="s">
        <v>311</v>
      </c>
      <c r="G476" s="184"/>
      <c r="H476" s="184"/>
      <c r="I476" s="184"/>
      <c r="J476" s="184" t="s">
        <v>781</v>
      </c>
      <c r="K476" s="184"/>
      <c r="L476" s="184"/>
      <c r="N476" s="184" t="s">
        <v>782</v>
      </c>
      <c r="O476" s="184"/>
      <c r="P476" s="184"/>
      <c r="Q476" s="184"/>
      <c r="R476" s="184"/>
      <c r="S476" s="184"/>
      <c r="T476" s="184"/>
      <c r="U476" s="184"/>
      <c r="V476" s="184"/>
      <c r="W476" s="184"/>
      <c r="X476" s="184"/>
      <c r="Y476" s="184"/>
      <c r="Z476" s="184"/>
      <c r="AA476" s="184"/>
      <c r="AC476" s="198">
        <v>125</v>
      </c>
      <c r="AD476" s="198"/>
    </row>
    <row r="477" spans="2:30" x14ac:dyDescent="0.25">
      <c r="C477" s="157" t="s">
        <v>2</v>
      </c>
      <c r="G477" s="157" t="s">
        <v>2</v>
      </c>
      <c r="K477" s="157" t="s">
        <v>2</v>
      </c>
      <c r="O477" s="196" t="s">
        <v>783</v>
      </c>
      <c r="P477" s="196"/>
      <c r="Q477" s="196"/>
      <c r="R477" s="196"/>
      <c r="S477" s="196"/>
      <c r="T477" s="196"/>
      <c r="U477" s="196"/>
      <c r="V477" s="196"/>
      <c r="W477" s="196"/>
      <c r="X477" s="196"/>
      <c r="Y477" s="196"/>
      <c r="Z477" s="196"/>
      <c r="AA477" s="196"/>
      <c r="AB477" s="196"/>
    </row>
    <row r="478" spans="2:30" x14ac:dyDescent="0.25">
      <c r="B478" s="184" t="s">
        <v>784</v>
      </c>
      <c r="C478" s="184"/>
      <c r="D478" s="184"/>
      <c r="F478" s="184" t="s">
        <v>311</v>
      </c>
      <c r="G478" s="184"/>
      <c r="H478" s="184"/>
      <c r="I478" s="184"/>
      <c r="J478" s="184" t="s">
        <v>785</v>
      </c>
      <c r="K478" s="184"/>
      <c r="L478" s="184"/>
      <c r="N478" s="184" t="s">
        <v>786</v>
      </c>
      <c r="O478" s="184"/>
      <c r="P478" s="184"/>
      <c r="Q478" s="184"/>
      <c r="R478" s="184"/>
      <c r="S478" s="184"/>
      <c r="T478" s="184"/>
      <c r="U478" s="184"/>
      <c r="V478" s="184"/>
      <c r="W478" s="184"/>
      <c r="X478" s="184"/>
      <c r="Y478" s="184"/>
      <c r="Z478" s="184"/>
      <c r="AA478" s="184"/>
      <c r="AC478" s="198">
        <v>14073.57</v>
      </c>
      <c r="AD478" s="198"/>
    </row>
    <row r="479" spans="2:30" x14ac:dyDescent="0.25">
      <c r="C479" s="157" t="s">
        <v>2</v>
      </c>
      <c r="G479" s="157" t="s">
        <v>2</v>
      </c>
      <c r="K479" s="157" t="s">
        <v>2</v>
      </c>
      <c r="O479" s="196" t="s">
        <v>787</v>
      </c>
      <c r="P479" s="196"/>
      <c r="Q479" s="196"/>
      <c r="R479" s="196"/>
      <c r="S479" s="196"/>
      <c r="T479" s="196"/>
      <c r="U479" s="196"/>
      <c r="V479" s="196"/>
      <c r="W479" s="196"/>
      <c r="X479" s="196"/>
      <c r="Y479" s="196"/>
      <c r="Z479" s="196"/>
      <c r="AA479" s="196"/>
      <c r="AB479" s="196"/>
      <c r="AC479" s="197">
        <v>17.95</v>
      </c>
      <c r="AD479" s="197"/>
    </row>
    <row r="480" spans="2:30" x14ac:dyDescent="0.25">
      <c r="C480" s="157" t="s">
        <v>2</v>
      </c>
      <c r="G480" s="157" t="s">
        <v>2</v>
      </c>
      <c r="K480" s="157" t="s">
        <v>2</v>
      </c>
      <c r="O480" s="196" t="s">
        <v>788</v>
      </c>
      <c r="P480" s="196"/>
      <c r="Q480" s="196"/>
      <c r="R480" s="196"/>
      <c r="S480" s="196"/>
      <c r="T480" s="196"/>
      <c r="U480" s="196"/>
      <c r="V480" s="196"/>
      <c r="W480" s="196"/>
      <c r="X480" s="196"/>
      <c r="Y480" s="196"/>
      <c r="Z480" s="196"/>
      <c r="AA480" s="196"/>
      <c r="AB480" s="196"/>
      <c r="AC480" s="197">
        <v>5937.62</v>
      </c>
      <c r="AD480" s="197"/>
    </row>
    <row r="481" spans="1:30" x14ac:dyDescent="0.25">
      <c r="C481" s="157" t="s">
        <v>2</v>
      </c>
      <c r="G481" s="157" t="s">
        <v>2</v>
      </c>
      <c r="K481" s="157" t="s">
        <v>2</v>
      </c>
      <c r="O481" s="196" t="s">
        <v>789</v>
      </c>
      <c r="P481" s="196"/>
      <c r="Q481" s="196"/>
      <c r="R481" s="196"/>
      <c r="S481" s="196"/>
      <c r="T481" s="196"/>
      <c r="U481" s="196"/>
      <c r="V481" s="196"/>
      <c r="W481" s="196"/>
      <c r="X481" s="196"/>
      <c r="Y481" s="196"/>
      <c r="Z481" s="196"/>
      <c r="AA481" s="196"/>
      <c r="AB481" s="196"/>
      <c r="AC481" s="197">
        <v>186.12</v>
      </c>
      <c r="AD481" s="197"/>
    </row>
    <row r="482" spans="1:30" x14ac:dyDescent="0.25">
      <c r="C482" s="157" t="s">
        <v>2</v>
      </c>
      <c r="G482" s="157" t="s">
        <v>2</v>
      </c>
      <c r="K482" s="157" t="s">
        <v>2</v>
      </c>
      <c r="O482" s="196" t="s">
        <v>790</v>
      </c>
      <c r="P482" s="196"/>
      <c r="Q482" s="196"/>
      <c r="R482" s="196"/>
      <c r="S482" s="196"/>
      <c r="T482" s="196"/>
      <c r="U482" s="196"/>
      <c r="V482" s="196"/>
      <c r="W482" s="196"/>
      <c r="X482" s="196"/>
      <c r="Y482" s="196"/>
      <c r="Z482" s="196"/>
      <c r="AA482" s="196"/>
      <c r="AB482" s="196"/>
      <c r="AC482" s="197">
        <v>1186.74</v>
      </c>
      <c r="AD482" s="197"/>
    </row>
    <row r="483" spans="1:30" x14ac:dyDescent="0.25">
      <c r="C483" s="157" t="s">
        <v>2</v>
      </c>
      <c r="G483" s="157" t="s">
        <v>2</v>
      </c>
      <c r="K483" s="157" t="s">
        <v>2</v>
      </c>
      <c r="O483" s="196" t="s">
        <v>791</v>
      </c>
      <c r="P483" s="196"/>
      <c r="Q483" s="196"/>
      <c r="R483" s="196"/>
      <c r="S483" s="196"/>
      <c r="T483" s="196"/>
      <c r="U483" s="196"/>
      <c r="V483" s="196"/>
      <c r="W483" s="196"/>
      <c r="X483" s="196"/>
      <c r="Y483" s="196"/>
      <c r="Z483" s="196"/>
      <c r="AA483" s="196"/>
      <c r="AB483" s="196"/>
      <c r="AC483" s="197">
        <v>6611.08</v>
      </c>
      <c r="AD483" s="197"/>
    </row>
    <row r="484" spans="1:30" x14ac:dyDescent="0.25">
      <c r="C484" s="157" t="s">
        <v>2</v>
      </c>
      <c r="G484" s="157" t="s">
        <v>2</v>
      </c>
      <c r="K484" s="157" t="s">
        <v>2</v>
      </c>
      <c r="O484" s="196" t="s">
        <v>792</v>
      </c>
      <c r="P484" s="196"/>
      <c r="Q484" s="196"/>
      <c r="R484" s="196"/>
      <c r="S484" s="196"/>
      <c r="T484" s="196"/>
      <c r="U484" s="196"/>
      <c r="V484" s="196"/>
      <c r="W484" s="196"/>
      <c r="X484" s="196"/>
      <c r="Y484" s="196"/>
      <c r="Z484" s="196"/>
      <c r="AA484" s="196"/>
      <c r="AB484" s="196"/>
      <c r="AC484" s="197">
        <v>134.06</v>
      </c>
      <c r="AD484" s="197"/>
    </row>
    <row r="485" spans="1:30" x14ac:dyDescent="0.25">
      <c r="B485" s="184" t="s">
        <v>793</v>
      </c>
      <c r="C485" s="184"/>
      <c r="D485" s="184"/>
      <c r="F485" s="184" t="s">
        <v>311</v>
      </c>
      <c r="G485" s="184"/>
      <c r="H485" s="184"/>
      <c r="I485" s="184"/>
      <c r="J485" s="184" t="s">
        <v>794</v>
      </c>
      <c r="K485" s="184"/>
      <c r="L485" s="184"/>
      <c r="N485" s="184" t="s">
        <v>795</v>
      </c>
      <c r="O485" s="184"/>
      <c r="P485" s="184"/>
      <c r="Q485" s="184"/>
      <c r="R485" s="184"/>
      <c r="S485" s="184"/>
      <c r="T485" s="184"/>
      <c r="U485" s="184"/>
      <c r="V485" s="184"/>
      <c r="W485" s="184"/>
      <c r="X485" s="184"/>
      <c r="Y485" s="184"/>
      <c r="Z485" s="184"/>
      <c r="AA485" s="184"/>
      <c r="AC485" s="198">
        <v>130.69999999999999</v>
      </c>
      <c r="AD485" s="198"/>
    </row>
    <row r="486" spans="1:30" x14ac:dyDescent="0.25">
      <c r="C486" s="157" t="s">
        <v>2</v>
      </c>
      <c r="G486" s="157" t="s">
        <v>2</v>
      </c>
      <c r="K486" s="157" t="s">
        <v>2</v>
      </c>
      <c r="O486" s="196" t="s">
        <v>796</v>
      </c>
      <c r="P486" s="196"/>
      <c r="Q486" s="196"/>
      <c r="R486" s="196"/>
      <c r="S486" s="196"/>
      <c r="T486" s="196"/>
      <c r="U486" s="196"/>
      <c r="V486" s="196"/>
      <c r="W486" s="196"/>
      <c r="X486" s="196"/>
      <c r="Y486" s="196"/>
      <c r="Z486" s="196"/>
      <c r="AA486" s="196"/>
      <c r="AB486" s="196"/>
    </row>
    <row r="487" spans="1:30" x14ac:dyDescent="0.25">
      <c r="B487" s="184" t="s">
        <v>797</v>
      </c>
      <c r="C487" s="184"/>
      <c r="D487" s="184"/>
      <c r="F487" s="184" t="s">
        <v>311</v>
      </c>
      <c r="G487" s="184"/>
      <c r="H487" s="184"/>
      <c r="I487" s="184"/>
      <c r="J487" s="184" t="s">
        <v>798</v>
      </c>
      <c r="K487" s="184"/>
      <c r="L487" s="184"/>
      <c r="N487" s="184" t="s">
        <v>799</v>
      </c>
      <c r="O487" s="184"/>
      <c r="P487" s="184"/>
      <c r="Q487" s="184"/>
      <c r="R487" s="184"/>
      <c r="S487" s="184"/>
      <c r="T487" s="184"/>
      <c r="U487" s="184"/>
      <c r="V487" s="184"/>
      <c r="W487" s="184"/>
      <c r="X487" s="184"/>
      <c r="Y487" s="184"/>
      <c r="Z487" s="184"/>
      <c r="AA487" s="184"/>
      <c r="AC487" s="198">
        <v>321.22000000000003</v>
      </c>
      <c r="AD487" s="198"/>
    </row>
    <row r="488" spans="1:30" x14ac:dyDescent="0.25">
      <c r="C488" s="157" t="s">
        <v>2</v>
      </c>
      <c r="G488" s="157" t="s">
        <v>2</v>
      </c>
      <c r="K488" s="157" t="s">
        <v>2</v>
      </c>
      <c r="O488" s="196" t="s">
        <v>800</v>
      </c>
      <c r="P488" s="196"/>
      <c r="Q488" s="196"/>
      <c r="R488" s="196"/>
      <c r="S488" s="196"/>
      <c r="T488" s="196"/>
      <c r="U488" s="196"/>
      <c r="V488" s="196"/>
      <c r="W488" s="196"/>
      <c r="X488" s="196"/>
      <c r="Y488" s="196"/>
      <c r="Z488" s="196"/>
      <c r="AA488" s="196"/>
      <c r="AB488" s="196"/>
      <c r="AC488" s="197">
        <v>100</v>
      </c>
      <c r="AD488" s="197"/>
    </row>
    <row r="489" spans="1:30" x14ac:dyDescent="0.25">
      <c r="C489" s="157" t="s">
        <v>2</v>
      </c>
      <c r="G489" s="157" t="s">
        <v>2</v>
      </c>
      <c r="K489" s="157" t="s">
        <v>2</v>
      </c>
      <c r="O489" s="196" t="s">
        <v>801</v>
      </c>
      <c r="P489" s="196"/>
      <c r="Q489" s="196"/>
      <c r="R489" s="196"/>
      <c r="S489" s="196"/>
      <c r="T489" s="196"/>
      <c r="U489" s="196"/>
      <c r="V489" s="196"/>
      <c r="W489" s="196"/>
      <c r="X489" s="196"/>
      <c r="Y489" s="196"/>
      <c r="Z489" s="196"/>
      <c r="AA489" s="196"/>
      <c r="AB489" s="196"/>
      <c r="AC489" s="197">
        <v>116.5</v>
      </c>
      <c r="AD489" s="197"/>
    </row>
    <row r="490" spans="1:30" x14ac:dyDescent="0.25">
      <c r="C490" s="157" t="s">
        <v>2</v>
      </c>
      <c r="G490" s="157" t="s">
        <v>2</v>
      </c>
      <c r="K490" s="157" t="s">
        <v>2</v>
      </c>
      <c r="O490" s="196" t="s">
        <v>802</v>
      </c>
      <c r="P490" s="196"/>
      <c r="Q490" s="196"/>
      <c r="R490" s="196"/>
      <c r="S490" s="196"/>
      <c r="T490" s="196"/>
      <c r="U490" s="196"/>
      <c r="V490" s="196"/>
      <c r="W490" s="196"/>
      <c r="X490" s="196"/>
      <c r="Y490" s="196"/>
      <c r="Z490" s="196"/>
      <c r="AA490" s="196"/>
      <c r="AB490" s="196"/>
      <c r="AC490" s="197">
        <v>104.72</v>
      </c>
      <c r="AD490" s="197"/>
    </row>
    <row r="491" spans="1:30" ht="22.5" customHeight="1" x14ac:dyDescent="0.25"/>
    <row r="492" spans="1:30" ht="12" customHeight="1" x14ac:dyDescent="0.25"/>
    <row r="493" spans="1:30" ht="13.5" customHeight="1" x14ac:dyDescent="0.25">
      <c r="A493" s="182" t="s">
        <v>380</v>
      </c>
      <c r="B493" s="182"/>
      <c r="C493" s="182"/>
      <c r="D493" s="182"/>
      <c r="E493" s="182"/>
      <c r="F493" s="182"/>
      <c r="G493" s="182"/>
      <c r="H493" s="182"/>
      <c r="I493" s="182"/>
      <c r="J493" s="182"/>
      <c r="K493" s="182"/>
      <c r="L493" s="182"/>
      <c r="M493" s="182"/>
      <c r="R493" s="183" t="s">
        <v>803</v>
      </c>
      <c r="S493" s="183"/>
      <c r="T493" s="183"/>
      <c r="U493" s="183"/>
      <c r="V493" s="183"/>
      <c r="W493" s="183"/>
      <c r="X493" s="183"/>
      <c r="Y493" s="183"/>
      <c r="Z493" s="183"/>
      <c r="AA493" s="183"/>
      <c r="AB493" s="183"/>
      <c r="AC493" s="183"/>
      <c r="AD493" s="183"/>
    </row>
    <row r="494" spans="1:30" ht="25.5" customHeight="1" x14ac:dyDescent="0.25">
      <c r="C494" s="188" t="s">
        <v>290</v>
      </c>
      <c r="D494" s="188"/>
      <c r="E494" s="188"/>
      <c r="F494" s="188"/>
      <c r="G494" s="188"/>
      <c r="H494" s="188"/>
      <c r="I494" s="188"/>
      <c r="J494" s="188"/>
      <c r="K494" s="188"/>
      <c r="L494" s="188"/>
      <c r="M494" s="188"/>
      <c r="N494" s="188"/>
      <c r="O494" s="188"/>
      <c r="P494" s="188"/>
      <c r="Q494" s="188"/>
      <c r="R494" s="188"/>
      <c r="S494" s="188"/>
      <c r="T494" s="188"/>
      <c r="U494" s="188"/>
      <c r="V494" s="188"/>
      <c r="W494" s="188"/>
      <c r="X494" s="188"/>
      <c r="Y494" s="188"/>
      <c r="Z494" s="188"/>
      <c r="AA494" s="188"/>
      <c r="AB494" s="188"/>
      <c r="AC494" s="188"/>
    </row>
    <row r="495" spans="1:30" ht="7.5" customHeight="1" x14ac:dyDescent="0.25"/>
    <row r="496" spans="1:30" ht="18.75" customHeight="1" x14ac:dyDescent="0.25">
      <c r="I496" s="202" t="s">
        <v>291</v>
      </c>
      <c r="J496" s="202"/>
      <c r="K496" s="202"/>
      <c r="L496" s="202"/>
      <c r="M496" s="202"/>
      <c r="N496" s="202"/>
      <c r="O496" s="202"/>
      <c r="P496" s="202"/>
      <c r="S496" s="203" t="s">
        <v>292</v>
      </c>
      <c r="T496" s="203"/>
      <c r="U496" s="203"/>
      <c r="V496" s="203"/>
      <c r="W496" s="203"/>
      <c r="X496" s="203"/>
      <c r="Y496" s="203"/>
    </row>
    <row r="497" spans="1:30" ht="6.75" customHeight="1" x14ac:dyDescent="0.25"/>
    <row r="498" spans="1:30" ht="14.25" customHeight="1" x14ac:dyDescent="0.25">
      <c r="A498" s="199" t="s">
        <v>293</v>
      </c>
      <c r="B498" s="199"/>
      <c r="C498" s="199"/>
      <c r="D498" s="199"/>
      <c r="E498" s="199"/>
      <c r="F498" s="199"/>
      <c r="G498" s="199"/>
      <c r="H498" s="199"/>
      <c r="I498" s="199"/>
      <c r="J498" s="199"/>
      <c r="K498" s="199"/>
      <c r="L498" s="199"/>
      <c r="M498" s="199"/>
      <c r="N498" s="199"/>
      <c r="O498" s="199"/>
    </row>
    <row r="499" spans="1:30" x14ac:dyDescent="0.25">
      <c r="B499" s="200" t="s">
        <v>294</v>
      </c>
      <c r="C499" s="200"/>
      <c r="D499" s="200"/>
      <c r="F499" s="200" t="s">
        <v>295</v>
      </c>
      <c r="G499" s="200"/>
      <c r="H499" s="200"/>
      <c r="I499" s="200"/>
      <c r="J499" s="200" t="s">
        <v>296</v>
      </c>
      <c r="K499" s="200"/>
      <c r="L499" s="200"/>
      <c r="N499" s="200" t="s">
        <v>297</v>
      </c>
      <c r="O499" s="200"/>
      <c r="P499" s="200"/>
      <c r="Q499" s="200"/>
      <c r="R499" s="200"/>
      <c r="S499" s="200"/>
      <c r="T499" s="200"/>
      <c r="U499" s="200"/>
      <c r="V499" s="200"/>
      <c r="W499" s="200"/>
      <c r="X499" s="200"/>
      <c r="Y499" s="200"/>
      <c r="Z499" s="200"/>
      <c r="AA499" s="200"/>
      <c r="AC499" s="201" t="s">
        <v>298</v>
      </c>
      <c r="AD499" s="201"/>
    </row>
    <row r="500" spans="1:30" x14ac:dyDescent="0.25">
      <c r="B500" s="184" t="s">
        <v>804</v>
      </c>
      <c r="C500" s="184"/>
      <c r="D500" s="184"/>
      <c r="F500" s="184" t="s">
        <v>311</v>
      </c>
      <c r="G500" s="184"/>
      <c r="H500" s="184"/>
      <c r="I500" s="184"/>
      <c r="J500" s="184" t="s">
        <v>805</v>
      </c>
      <c r="K500" s="184"/>
      <c r="L500" s="184"/>
      <c r="N500" s="184" t="s">
        <v>806</v>
      </c>
      <c r="O500" s="184"/>
      <c r="P500" s="184"/>
      <c r="Q500" s="184"/>
      <c r="R500" s="184"/>
      <c r="S500" s="184"/>
      <c r="T500" s="184"/>
      <c r="U500" s="184"/>
      <c r="V500" s="184"/>
      <c r="W500" s="184"/>
      <c r="X500" s="184"/>
      <c r="Y500" s="184"/>
      <c r="Z500" s="184"/>
      <c r="AA500" s="184"/>
      <c r="AC500" s="198">
        <v>60.48</v>
      </c>
      <c r="AD500" s="198"/>
    </row>
    <row r="501" spans="1:30" x14ac:dyDescent="0.25">
      <c r="C501" s="157" t="s">
        <v>2</v>
      </c>
      <c r="G501" s="157" t="s">
        <v>2</v>
      </c>
      <c r="K501" s="157" t="s">
        <v>2</v>
      </c>
      <c r="O501" s="196" t="s">
        <v>712</v>
      </c>
      <c r="P501" s="196"/>
      <c r="Q501" s="196"/>
      <c r="R501" s="196"/>
      <c r="S501" s="196"/>
      <c r="T501" s="196"/>
      <c r="U501" s="196"/>
      <c r="V501" s="196"/>
      <c r="W501" s="196"/>
      <c r="X501" s="196"/>
      <c r="Y501" s="196"/>
      <c r="Z501" s="196"/>
      <c r="AA501" s="196"/>
      <c r="AB501" s="196"/>
    </row>
    <row r="502" spans="1:30" x14ac:dyDescent="0.25">
      <c r="B502" s="184" t="s">
        <v>807</v>
      </c>
      <c r="C502" s="184"/>
      <c r="D502" s="184"/>
      <c r="F502" s="184" t="s">
        <v>311</v>
      </c>
      <c r="G502" s="184"/>
      <c r="H502" s="184"/>
      <c r="I502" s="184"/>
      <c r="J502" s="184" t="s">
        <v>808</v>
      </c>
      <c r="K502" s="184"/>
      <c r="L502" s="184"/>
      <c r="N502" s="184" t="s">
        <v>809</v>
      </c>
      <c r="O502" s="184"/>
      <c r="P502" s="184"/>
      <c r="Q502" s="184"/>
      <c r="R502" s="184"/>
      <c r="S502" s="184"/>
      <c r="T502" s="184"/>
      <c r="U502" s="184"/>
      <c r="V502" s="184"/>
      <c r="W502" s="184"/>
      <c r="X502" s="184"/>
      <c r="Y502" s="184"/>
      <c r="Z502" s="184"/>
      <c r="AA502" s="184"/>
      <c r="AC502" s="198">
        <v>150</v>
      </c>
      <c r="AD502" s="198"/>
    </row>
    <row r="503" spans="1:30" x14ac:dyDescent="0.25">
      <c r="C503" s="157" t="s">
        <v>2</v>
      </c>
      <c r="G503" s="157" t="s">
        <v>2</v>
      </c>
      <c r="K503" s="157" t="s">
        <v>2</v>
      </c>
      <c r="O503" s="196" t="s">
        <v>810</v>
      </c>
      <c r="P503" s="196"/>
      <c r="Q503" s="196"/>
      <c r="R503" s="196"/>
      <c r="S503" s="196"/>
      <c r="T503" s="196"/>
      <c r="U503" s="196"/>
      <c r="V503" s="196"/>
      <c r="W503" s="196"/>
      <c r="X503" s="196"/>
      <c r="Y503" s="196"/>
      <c r="Z503" s="196"/>
      <c r="AA503" s="196"/>
      <c r="AB503" s="196"/>
    </row>
    <row r="504" spans="1:30" x14ac:dyDescent="0.25">
      <c r="B504" s="184" t="s">
        <v>811</v>
      </c>
      <c r="C504" s="184"/>
      <c r="D504" s="184"/>
      <c r="F504" s="184" t="s">
        <v>311</v>
      </c>
      <c r="G504" s="184"/>
      <c r="H504" s="184"/>
      <c r="I504" s="184"/>
      <c r="J504" s="184" t="s">
        <v>812</v>
      </c>
      <c r="K504" s="184"/>
      <c r="L504" s="184"/>
      <c r="N504" s="184" t="s">
        <v>813</v>
      </c>
      <c r="O504" s="184"/>
      <c r="P504" s="184"/>
      <c r="Q504" s="184"/>
      <c r="R504" s="184"/>
      <c r="S504" s="184"/>
      <c r="T504" s="184"/>
      <c r="U504" s="184"/>
      <c r="V504" s="184"/>
      <c r="W504" s="184"/>
      <c r="X504" s="184"/>
      <c r="Y504" s="184"/>
      <c r="Z504" s="184"/>
      <c r="AA504" s="184"/>
      <c r="AC504" s="198">
        <v>19.77</v>
      </c>
      <c r="AD504" s="198"/>
    </row>
    <row r="505" spans="1:30" x14ac:dyDescent="0.25">
      <c r="C505" s="157" t="s">
        <v>2</v>
      </c>
      <c r="G505" s="157" t="s">
        <v>2</v>
      </c>
      <c r="K505" s="157" t="s">
        <v>2</v>
      </c>
      <c r="O505" s="196" t="s">
        <v>712</v>
      </c>
      <c r="P505" s="196"/>
      <c r="Q505" s="196"/>
      <c r="R505" s="196"/>
      <c r="S505" s="196"/>
      <c r="T505" s="196"/>
      <c r="U505" s="196"/>
      <c r="V505" s="196"/>
      <c r="W505" s="196"/>
      <c r="X505" s="196"/>
      <c r="Y505" s="196"/>
      <c r="Z505" s="196"/>
      <c r="AA505" s="196"/>
      <c r="AB505" s="196"/>
    </row>
    <row r="506" spans="1:30" x14ac:dyDescent="0.25">
      <c r="B506" s="184" t="s">
        <v>814</v>
      </c>
      <c r="C506" s="184"/>
      <c r="D506" s="184"/>
      <c r="F506" s="184" t="s">
        <v>311</v>
      </c>
      <c r="G506" s="184"/>
      <c r="H506" s="184"/>
      <c r="I506" s="184"/>
      <c r="J506" s="184" t="s">
        <v>815</v>
      </c>
      <c r="K506" s="184"/>
      <c r="L506" s="184"/>
      <c r="N506" s="184" t="s">
        <v>816</v>
      </c>
      <c r="O506" s="184"/>
      <c r="P506" s="184"/>
      <c r="Q506" s="184"/>
      <c r="R506" s="184"/>
      <c r="S506" s="184"/>
      <c r="T506" s="184"/>
      <c r="U506" s="184"/>
      <c r="V506" s="184"/>
      <c r="W506" s="184"/>
      <c r="X506" s="184"/>
      <c r="Y506" s="184"/>
      <c r="Z506" s="184"/>
      <c r="AA506" s="184"/>
      <c r="AC506" s="198">
        <v>257.10000000000002</v>
      </c>
      <c r="AD506" s="198"/>
    </row>
    <row r="507" spans="1:30" x14ac:dyDescent="0.25">
      <c r="C507" s="157" t="s">
        <v>2</v>
      </c>
      <c r="G507" s="157" t="s">
        <v>2</v>
      </c>
      <c r="K507" s="157" t="s">
        <v>2</v>
      </c>
      <c r="O507" s="196" t="s">
        <v>740</v>
      </c>
      <c r="P507" s="196"/>
      <c r="Q507" s="196"/>
      <c r="R507" s="196"/>
      <c r="S507" s="196"/>
      <c r="T507" s="196"/>
      <c r="U507" s="196"/>
      <c r="V507" s="196"/>
      <c r="W507" s="196"/>
      <c r="X507" s="196"/>
      <c r="Y507" s="196"/>
      <c r="Z507" s="196"/>
      <c r="AA507" s="196"/>
      <c r="AB507" s="196"/>
      <c r="AC507" s="197">
        <v>19.149999999999999</v>
      </c>
      <c r="AD507" s="197"/>
    </row>
    <row r="508" spans="1:30" x14ac:dyDescent="0.25">
      <c r="C508" s="157" t="s">
        <v>2</v>
      </c>
      <c r="G508" s="157" t="s">
        <v>2</v>
      </c>
      <c r="K508" s="157" t="s">
        <v>2</v>
      </c>
      <c r="O508" s="196" t="s">
        <v>712</v>
      </c>
      <c r="P508" s="196"/>
      <c r="Q508" s="196"/>
      <c r="R508" s="196"/>
      <c r="S508" s="196"/>
      <c r="T508" s="196"/>
      <c r="U508" s="196"/>
      <c r="V508" s="196"/>
      <c r="W508" s="196"/>
      <c r="X508" s="196"/>
      <c r="Y508" s="196"/>
      <c r="Z508" s="196"/>
      <c r="AA508" s="196"/>
      <c r="AB508" s="196"/>
      <c r="AC508" s="197">
        <v>21.95</v>
      </c>
      <c r="AD508" s="197"/>
    </row>
    <row r="509" spans="1:30" x14ac:dyDescent="0.25">
      <c r="C509" s="157" t="s">
        <v>2</v>
      </c>
      <c r="G509" s="157" t="s">
        <v>2</v>
      </c>
      <c r="K509" s="157" t="s">
        <v>2</v>
      </c>
      <c r="O509" s="196" t="s">
        <v>817</v>
      </c>
      <c r="P509" s="196"/>
      <c r="Q509" s="196"/>
      <c r="R509" s="196"/>
      <c r="S509" s="196"/>
      <c r="T509" s="196"/>
      <c r="U509" s="196"/>
      <c r="V509" s="196"/>
      <c r="W509" s="196"/>
      <c r="X509" s="196"/>
      <c r="Y509" s="196"/>
      <c r="Z509" s="196"/>
      <c r="AA509" s="196"/>
      <c r="AB509" s="196"/>
      <c r="AC509" s="197">
        <v>22.29</v>
      </c>
      <c r="AD509" s="197"/>
    </row>
    <row r="510" spans="1:30" x14ac:dyDescent="0.25">
      <c r="C510" s="157" t="s">
        <v>2</v>
      </c>
      <c r="G510" s="157" t="s">
        <v>2</v>
      </c>
      <c r="K510" s="157" t="s">
        <v>2</v>
      </c>
      <c r="O510" s="196" t="s">
        <v>740</v>
      </c>
      <c r="P510" s="196"/>
      <c r="Q510" s="196"/>
      <c r="R510" s="196"/>
      <c r="S510" s="196"/>
      <c r="T510" s="196"/>
      <c r="U510" s="196"/>
      <c r="V510" s="196"/>
      <c r="W510" s="196"/>
      <c r="X510" s="196"/>
      <c r="Y510" s="196"/>
      <c r="Z510" s="196"/>
      <c r="AA510" s="196"/>
      <c r="AB510" s="196"/>
      <c r="AC510" s="197">
        <v>32.979999999999997</v>
      </c>
      <c r="AD510" s="197"/>
    </row>
    <row r="511" spans="1:30" x14ac:dyDescent="0.25">
      <c r="C511" s="157" t="s">
        <v>2</v>
      </c>
      <c r="G511" s="157" t="s">
        <v>2</v>
      </c>
      <c r="K511" s="157" t="s">
        <v>2</v>
      </c>
      <c r="O511" s="196" t="s">
        <v>802</v>
      </c>
      <c r="P511" s="196"/>
      <c r="Q511" s="196"/>
      <c r="R511" s="196"/>
      <c r="S511" s="196"/>
      <c r="T511" s="196"/>
      <c r="U511" s="196"/>
      <c r="V511" s="196"/>
      <c r="W511" s="196"/>
      <c r="X511" s="196"/>
      <c r="Y511" s="196"/>
      <c r="Z511" s="196"/>
      <c r="AA511" s="196"/>
      <c r="AB511" s="196"/>
      <c r="AC511" s="197">
        <v>38.42</v>
      </c>
      <c r="AD511" s="197"/>
    </row>
    <row r="512" spans="1:30" x14ac:dyDescent="0.25">
      <c r="C512" s="157" t="s">
        <v>2</v>
      </c>
      <c r="G512" s="157" t="s">
        <v>2</v>
      </c>
      <c r="K512" s="157" t="s">
        <v>2</v>
      </c>
      <c r="O512" s="196" t="s">
        <v>740</v>
      </c>
      <c r="P512" s="196"/>
      <c r="Q512" s="196"/>
      <c r="R512" s="196"/>
      <c r="S512" s="196"/>
      <c r="T512" s="196"/>
      <c r="U512" s="196"/>
      <c r="V512" s="196"/>
      <c r="W512" s="196"/>
      <c r="X512" s="196"/>
      <c r="Y512" s="196"/>
      <c r="Z512" s="196"/>
      <c r="AA512" s="196"/>
      <c r="AB512" s="196"/>
      <c r="AC512" s="197">
        <v>41.22</v>
      </c>
      <c r="AD512" s="197"/>
    </row>
    <row r="513" spans="2:30" x14ac:dyDescent="0.25">
      <c r="C513" s="157" t="s">
        <v>2</v>
      </c>
      <c r="G513" s="157" t="s">
        <v>2</v>
      </c>
      <c r="K513" s="157" t="s">
        <v>2</v>
      </c>
      <c r="O513" s="196" t="s">
        <v>818</v>
      </c>
      <c r="P513" s="196"/>
      <c r="Q513" s="196"/>
      <c r="R513" s="196"/>
      <c r="S513" s="196"/>
      <c r="T513" s="196"/>
      <c r="U513" s="196"/>
      <c r="V513" s="196"/>
      <c r="W513" s="196"/>
      <c r="X513" s="196"/>
      <c r="Y513" s="196"/>
      <c r="Z513" s="196"/>
      <c r="AA513" s="196"/>
      <c r="AB513" s="196"/>
      <c r="AC513" s="197">
        <v>37.409999999999997</v>
      </c>
      <c r="AD513" s="197"/>
    </row>
    <row r="514" spans="2:30" x14ac:dyDescent="0.25">
      <c r="C514" s="157" t="s">
        <v>2</v>
      </c>
      <c r="G514" s="157" t="s">
        <v>2</v>
      </c>
      <c r="K514" s="157" t="s">
        <v>2</v>
      </c>
      <c r="O514" s="196" t="s">
        <v>818</v>
      </c>
      <c r="P514" s="196"/>
      <c r="Q514" s="196"/>
      <c r="R514" s="196"/>
      <c r="S514" s="196"/>
      <c r="T514" s="196"/>
      <c r="U514" s="196"/>
      <c r="V514" s="196"/>
      <c r="W514" s="196"/>
      <c r="X514" s="196"/>
      <c r="Y514" s="196"/>
      <c r="Z514" s="196"/>
      <c r="AA514" s="196"/>
      <c r="AB514" s="196"/>
      <c r="AC514" s="197">
        <v>43.68</v>
      </c>
      <c r="AD514" s="197"/>
    </row>
    <row r="515" spans="2:30" x14ac:dyDescent="0.25">
      <c r="B515" s="184" t="s">
        <v>819</v>
      </c>
      <c r="C515" s="184"/>
      <c r="D515" s="184"/>
      <c r="F515" s="184" t="s">
        <v>311</v>
      </c>
      <c r="G515" s="184"/>
      <c r="H515" s="184"/>
      <c r="I515" s="184"/>
      <c r="J515" s="184" t="s">
        <v>820</v>
      </c>
      <c r="K515" s="184"/>
      <c r="L515" s="184"/>
      <c r="N515" s="184" t="s">
        <v>821</v>
      </c>
      <c r="O515" s="184"/>
      <c r="P515" s="184"/>
      <c r="Q515" s="184"/>
      <c r="R515" s="184"/>
      <c r="S515" s="184"/>
      <c r="T515" s="184"/>
      <c r="U515" s="184"/>
      <c r="V515" s="184"/>
      <c r="W515" s="184"/>
      <c r="X515" s="184"/>
      <c r="Y515" s="184"/>
      <c r="Z515" s="184"/>
      <c r="AA515" s="184"/>
      <c r="AC515" s="198">
        <v>150</v>
      </c>
      <c r="AD515" s="198"/>
    </row>
    <row r="516" spans="2:30" x14ac:dyDescent="0.25">
      <c r="C516" s="157" t="s">
        <v>2</v>
      </c>
      <c r="G516" s="157" t="s">
        <v>2</v>
      </c>
      <c r="K516" s="157" t="s">
        <v>2</v>
      </c>
      <c r="O516" s="196" t="s">
        <v>822</v>
      </c>
      <c r="P516" s="196"/>
      <c r="Q516" s="196"/>
      <c r="R516" s="196"/>
      <c r="S516" s="196"/>
      <c r="T516" s="196"/>
      <c r="U516" s="196"/>
      <c r="V516" s="196"/>
      <c r="W516" s="196"/>
      <c r="X516" s="196"/>
      <c r="Y516" s="196"/>
      <c r="Z516" s="196"/>
      <c r="AA516" s="196"/>
      <c r="AB516" s="196"/>
    </row>
    <row r="517" spans="2:30" x14ac:dyDescent="0.25">
      <c r="B517" s="184" t="s">
        <v>823</v>
      </c>
      <c r="C517" s="184"/>
      <c r="D517" s="184"/>
      <c r="F517" s="184" t="s">
        <v>311</v>
      </c>
      <c r="G517" s="184"/>
      <c r="H517" s="184"/>
      <c r="I517" s="184"/>
      <c r="J517" s="184" t="s">
        <v>824</v>
      </c>
      <c r="K517" s="184"/>
      <c r="L517" s="184"/>
      <c r="N517" s="184" t="s">
        <v>825</v>
      </c>
      <c r="O517" s="184"/>
      <c r="P517" s="184"/>
      <c r="Q517" s="184"/>
      <c r="R517" s="184"/>
      <c r="S517" s="184"/>
      <c r="T517" s="184"/>
      <c r="U517" s="184"/>
      <c r="V517" s="184"/>
      <c r="W517" s="184"/>
      <c r="X517" s="184"/>
      <c r="Y517" s="184"/>
      <c r="Z517" s="184"/>
      <c r="AA517" s="184"/>
      <c r="AC517" s="198">
        <v>15.62</v>
      </c>
      <c r="AD517" s="198"/>
    </row>
    <row r="518" spans="2:30" x14ac:dyDescent="0.25">
      <c r="C518" s="157" t="s">
        <v>2</v>
      </c>
      <c r="G518" s="157" t="s">
        <v>2</v>
      </c>
      <c r="K518" s="157" t="s">
        <v>2</v>
      </c>
      <c r="O518" s="196" t="s">
        <v>818</v>
      </c>
      <c r="P518" s="196"/>
      <c r="Q518" s="196"/>
      <c r="R518" s="196"/>
      <c r="S518" s="196"/>
      <c r="T518" s="196"/>
      <c r="U518" s="196"/>
      <c r="V518" s="196"/>
      <c r="W518" s="196"/>
      <c r="X518" s="196"/>
      <c r="Y518" s="196"/>
      <c r="Z518" s="196"/>
      <c r="AA518" s="196"/>
      <c r="AB518" s="196"/>
    </row>
    <row r="519" spans="2:30" x14ac:dyDescent="0.25">
      <c r="B519" s="184" t="s">
        <v>826</v>
      </c>
      <c r="C519" s="184"/>
      <c r="D519" s="184"/>
      <c r="F519" s="184" t="s">
        <v>311</v>
      </c>
      <c r="G519" s="184"/>
      <c r="H519" s="184"/>
      <c r="I519" s="184"/>
      <c r="J519" s="184" t="s">
        <v>827</v>
      </c>
      <c r="K519" s="184"/>
      <c r="L519" s="184"/>
      <c r="N519" s="184" t="s">
        <v>828</v>
      </c>
      <c r="O519" s="184"/>
      <c r="P519" s="184"/>
      <c r="Q519" s="184"/>
      <c r="R519" s="184"/>
      <c r="S519" s="184"/>
      <c r="T519" s="184"/>
      <c r="U519" s="184"/>
      <c r="V519" s="184"/>
      <c r="W519" s="184"/>
      <c r="X519" s="184"/>
      <c r="Y519" s="184"/>
      <c r="Z519" s="184"/>
      <c r="AA519" s="184"/>
      <c r="AC519" s="198">
        <v>23000</v>
      </c>
      <c r="AD519" s="198"/>
    </row>
    <row r="520" spans="2:30" x14ac:dyDescent="0.25">
      <c r="C520" s="157" t="s">
        <v>2</v>
      </c>
      <c r="G520" s="157" t="s">
        <v>2</v>
      </c>
      <c r="K520" s="157" t="s">
        <v>2</v>
      </c>
      <c r="O520" s="196" t="s">
        <v>829</v>
      </c>
      <c r="P520" s="196"/>
      <c r="Q520" s="196"/>
      <c r="R520" s="196"/>
      <c r="S520" s="196"/>
      <c r="T520" s="196"/>
      <c r="U520" s="196"/>
      <c r="V520" s="196"/>
      <c r="W520" s="196"/>
      <c r="X520" s="196"/>
      <c r="Y520" s="196"/>
      <c r="Z520" s="196"/>
      <c r="AA520" s="196"/>
      <c r="AB520" s="196"/>
    </row>
    <row r="521" spans="2:30" x14ac:dyDescent="0.25">
      <c r="B521" s="184" t="s">
        <v>830</v>
      </c>
      <c r="C521" s="184"/>
      <c r="D521" s="184"/>
      <c r="F521" s="184" t="s">
        <v>311</v>
      </c>
      <c r="G521" s="184"/>
      <c r="H521" s="184"/>
      <c r="I521" s="184"/>
      <c r="J521" s="184" t="s">
        <v>831</v>
      </c>
      <c r="K521" s="184"/>
      <c r="L521" s="184"/>
      <c r="N521" s="184" t="s">
        <v>832</v>
      </c>
      <c r="O521" s="184"/>
      <c r="P521" s="184"/>
      <c r="Q521" s="184"/>
      <c r="R521" s="184"/>
      <c r="S521" s="184"/>
      <c r="T521" s="184"/>
      <c r="U521" s="184"/>
      <c r="V521" s="184"/>
      <c r="W521" s="184"/>
      <c r="X521" s="184"/>
      <c r="Y521" s="184"/>
      <c r="Z521" s="184"/>
      <c r="AA521" s="184"/>
      <c r="AC521" s="198">
        <v>135</v>
      </c>
      <c r="AD521" s="198"/>
    </row>
    <row r="522" spans="2:30" x14ac:dyDescent="0.25">
      <c r="C522" s="157" t="s">
        <v>2</v>
      </c>
      <c r="G522" s="157" t="s">
        <v>2</v>
      </c>
      <c r="K522" s="157" t="s">
        <v>2</v>
      </c>
      <c r="O522" s="196" t="s">
        <v>833</v>
      </c>
      <c r="P522" s="196"/>
      <c r="Q522" s="196"/>
      <c r="R522" s="196"/>
      <c r="S522" s="196"/>
      <c r="T522" s="196"/>
      <c r="U522" s="196"/>
      <c r="V522" s="196"/>
      <c r="W522" s="196"/>
      <c r="X522" s="196"/>
      <c r="Y522" s="196"/>
      <c r="Z522" s="196"/>
      <c r="AA522" s="196"/>
      <c r="AB522" s="196"/>
    </row>
    <row r="523" spans="2:30" x14ac:dyDescent="0.25">
      <c r="B523" s="184" t="s">
        <v>834</v>
      </c>
      <c r="C523" s="184"/>
      <c r="D523" s="184"/>
      <c r="F523" s="184" t="s">
        <v>311</v>
      </c>
      <c r="G523" s="184"/>
      <c r="H523" s="184"/>
      <c r="I523" s="184"/>
      <c r="J523" s="184" t="s">
        <v>835</v>
      </c>
      <c r="K523" s="184"/>
      <c r="L523" s="184"/>
      <c r="N523" s="184" t="s">
        <v>836</v>
      </c>
      <c r="O523" s="184"/>
      <c r="P523" s="184"/>
      <c r="Q523" s="184"/>
      <c r="R523" s="184"/>
      <c r="S523" s="184"/>
      <c r="T523" s="184"/>
      <c r="U523" s="184"/>
      <c r="V523" s="184"/>
      <c r="W523" s="184"/>
      <c r="X523" s="184"/>
      <c r="Y523" s="184"/>
      <c r="Z523" s="184"/>
      <c r="AA523" s="184"/>
      <c r="AC523" s="198">
        <v>153.6</v>
      </c>
      <c r="AD523" s="198"/>
    </row>
    <row r="524" spans="2:30" x14ac:dyDescent="0.25">
      <c r="C524" s="157" t="s">
        <v>2</v>
      </c>
      <c r="G524" s="157" t="s">
        <v>2</v>
      </c>
      <c r="K524" s="157" t="s">
        <v>2</v>
      </c>
      <c r="O524" s="196" t="s">
        <v>837</v>
      </c>
      <c r="P524" s="196"/>
      <c r="Q524" s="196"/>
      <c r="R524" s="196"/>
      <c r="S524" s="196"/>
      <c r="T524" s="196"/>
      <c r="U524" s="196"/>
      <c r="V524" s="196"/>
      <c r="W524" s="196"/>
      <c r="X524" s="196"/>
      <c r="Y524" s="196"/>
      <c r="Z524" s="196"/>
      <c r="AA524" s="196"/>
      <c r="AB524" s="196"/>
      <c r="AC524" s="197">
        <v>132.6</v>
      </c>
      <c r="AD524" s="197"/>
    </row>
    <row r="525" spans="2:30" x14ac:dyDescent="0.25">
      <c r="C525" s="157" t="s">
        <v>2</v>
      </c>
      <c r="G525" s="157" t="s">
        <v>2</v>
      </c>
      <c r="K525" s="157" t="s">
        <v>2</v>
      </c>
      <c r="O525" s="196" t="s">
        <v>837</v>
      </c>
      <c r="P525" s="196"/>
      <c r="Q525" s="196"/>
      <c r="R525" s="196"/>
      <c r="S525" s="196"/>
      <c r="T525" s="196"/>
      <c r="U525" s="196"/>
      <c r="V525" s="196"/>
      <c r="W525" s="196"/>
      <c r="X525" s="196"/>
      <c r="Y525" s="196"/>
      <c r="Z525" s="196"/>
      <c r="AA525" s="196"/>
      <c r="AB525" s="196"/>
      <c r="AC525" s="197">
        <v>21</v>
      </c>
      <c r="AD525" s="197"/>
    </row>
    <row r="526" spans="2:30" x14ac:dyDescent="0.25">
      <c r="B526" s="184" t="s">
        <v>838</v>
      </c>
      <c r="C526" s="184"/>
      <c r="D526" s="184"/>
      <c r="F526" s="184" t="s">
        <v>311</v>
      </c>
      <c r="G526" s="184"/>
      <c r="H526" s="184"/>
      <c r="I526" s="184"/>
      <c r="J526" s="184" t="s">
        <v>839</v>
      </c>
      <c r="K526" s="184"/>
      <c r="L526" s="184"/>
      <c r="N526" s="184" t="s">
        <v>840</v>
      </c>
      <c r="O526" s="184"/>
      <c r="P526" s="184"/>
      <c r="Q526" s="184"/>
      <c r="R526" s="184"/>
      <c r="S526" s="184"/>
      <c r="T526" s="184"/>
      <c r="U526" s="184"/>
      <c r="V526" s="184"/>
      <c r="W526" s="184"/>
      <c r="X526" s="184"/>
      <c r="Y526" s="184"/>
      <c r="Z526" s="184"/>
      <c r="AA526" s="184"/>
      <c r="AC526" s="198">
        <v>150</v>
      </c>
      <c r="AD526" s="198"/>
    </row>
    <row r="527" spans="2:30" x14ac:dyDescent="0.25">
      <c r="C527" s="157" t="s">
        <v>2</v>
      </c>
      <c r="G527" s="157" t="s">
        <v>2</v>
      </c>
      <c r="K527" s="157" t="s">
        <v>2</v>
      </c>
      <c r="O527" s="196" t="s">
        <v>841</v>
      </c>
      <c r="P527" s="196"/>
      <c r="Q527" s="196"/>
      <c r="R527" s="196"/>
      <c r="S527" s="196"/>
      <c r="T527" s="196"/>
      <c r="U527" s="196"/>
      <c r="V527" s="196"/>
      <c r="W527" s="196"/>
      <c r="X527" s="196"/>
      <c r="Y527" s="196"/>
      <c r="Z527" s="196"/>
      <c r="AA527" s="196"/>
      <c r="AB527" s="196"/>
    </row>
    <row r="528" spans="2:30" x14ac:dyDescent="0.25">
      <c r="B528" s="184" t="s">
        <v>842</v>
      </c>
      <c r="C528" s="184"/>
      <c r="D528" s="184"/>
      <c r="F528" s="184" t="s">
        <v>311</v>
      </c>
      <c r="G528" s="184"/>
      <c r="H528" s="184"/>
      <c r="I528" s="184"/>
      <c r="J528" s="184" t="s">
        <v>843</v>
      </c>
      <c r="K528" s="184"/>
      <c r="L528" s="184"/>
      <c r="N528" s="184" t="s">
        <v>844</v>
      </c>
      <c r="O528" s="184"/>
      <c r="P528" s="184"/>
      <c r="Q528" s="184"/>
      <c r="R528" s="184"/>
      <c r="S528" s="184"/>
      <c r="T528" s="184"/>
      <c r="U528" s="184"/>
      <c r="V528" s="184"/>
      <c r="W528" s="184"/>
      <c r="X528" s="184"/>
      <c r="Y528" s="184"/>
      <c r="Z528" s="184"/>
      <c r="AA528" s="184"/>
      <c r="AC528" s="198">
        <v>125</v>
      </c>
      <c r="AD528" s="198"/>
    </row>
    <row r="529" spans="2:30" x14ac:dyDescent="0.25">
      <c r="C529" s="157" t="s">
        <v>2</v>
      </c>
      <c r="G529" s="157" t="s">
        <v>2</v>
      </c>
      <c r="K529" s="157" t="s">
        <v>2</v>
      </c>
      <c r="O529" s="196" t="s">
        <v>845</v>
      </c>
      <c r="P529" s="196"/>
      <c r="Q529" s="196"/>
      <c r="R529" s="196"/>
      <c r="S529" s="196"/>
      <c r="T529" s="196"/>
      <c r="U529" s="196"/>
      <c r="V529" s="196"/>
      <c r="W529" s="196"/>
      <c r="X529" s="196"/>
      <c r="Y529" s="196"/>
      <c r="Z529" s="196"/>
      <c r="AA529" s="196"/>
      <c r="AB529" s="196"/>
    </row>
    <row r="530" spans="2:30" x14ac:dyDescent="0.25">
      <c r="B530" s="184" t="s">
        <v>846</v>
      </c>
      <c r="C530" s="184"/>
      <c r="D530" s="184"/>
      <c r="F530" s="184" t="s">
        <v>311</v>
      </c>
      <c r="G530" s="184"/>
      <c r="H530" s="184"/>
      <c r="I530" s="184"/>
      <c r="J530" s="184" t="s">
        <v>847</v>
      </c>
      <c r="K530" s="184"/>
      <c r="L530" s="184"/>
      <c r="N530" s="184" t="s">
        <v>848</v>
      </c>
      <c r="O530" s="184"/>
      <c r="P530" s="184"/>
      <c r="Q530" s="184"/>
      <c r="R530" s="184"/>
      <c r="S530" s="184"/>
      <c r="T530" s="184"/>
      <c r="U530" s="184"/>
      <c r="V530" s="184"/>
      <c r="W530" s="184"/>
      <c r="X530" s="184"/>
      <c r="Y530" s="184"/>
      <c r="Z530" s="184"/>
      <c r="AA530" s="184"/>
      <c r="AC530" s="198">
        <v>32894.910000000003</v>
      </c>
      <c r="AD530" s="198"/>
    </row>
    <row r="531" spans="2:30" x14ac:dyDescent="0.25">
      <c r="C531" s="157" t="s">
        <v>2</v>
      </c>
      <c r="G531" s="157" t="s">
        <v>2</v>
      </c>
      <c r="K531" s="157" t="s">
        <v>2</v>
      </c>
      <c r="O531" s="196" t="s">
        <v>849</v>
      </c>
      <c r="P531" s="196"/>
      <c r="Q531" s="196"/>
      <c r="R531" s="196"/>
      <c r="S531" s="196"/>
      <c r="T531" s="196"/>
      <c r="U531" s="196"/>
      <c r="V531" s="196"/>
      <c r="W531" s="196"/>
      <c r="X531" s="196"/>
      <c r="Y531" s="196"/>
      <c r="Z531" s="196"/>
      <c r="AA531" s="196"/>
      <c r="AB531" s="196"/>
      <c r="AC531" s="197">
        <v>1320</v>
      </c>
      <c r="AD531" s="197"/>
    </row>
    <row r="532" spans="2:30" x14ac:dyDescent="0.25">
      <c r="C532" s="157" t="s">
        <v>2</v>
      </c>
      <c r="G532" s="157" t="s">
        <v>2</v>
      </c>
      <c r="K532" s="157" t="s">
        <v>2</v>
      </c>
      <c r="O532" s="196" t="s">
        <v>849</v>
      </c>
      <c r="P532" s="196"/>
      <c r="Q532" s="196"/>
      <c r="R532" s="196"/>
      <c r="S532" s="196"/>
      <c r="T532" s="196"/>
      <c r="U532" s="196"/>
      <c r="V532" s="196"/>
      <c r="W532" s="196"/>
      <c r="X532" s="196"/>
      <c r="Y532" s="196"/>
      <c r="Z532" s="196"/>
      <c r="AA532" s="196"/>
      <c r="AB532" s="196"/>
      <c r="AC532" s="197">
        <v>6470.3</v>
      </c>
      <c r="AD532" s="197"/>
    </row>
    <row r="533" spans="2:30" x14ac:dyDescent="0.25">
      <c r="C533" s="157" t="s">
        <v>2</v>
      </c>
      <c r="G533" s="157" t="s">
        <v>2</v>
      </c>
      <c r="K533" s="157" t="s">
        <v>2</v>
      </c>
      <c r="O533" s="196" t="s">
        <v>849</v>
      </c>
      <c r="P533" s="196"/>
      <c r="Q533" s="196"/>
      <c r="R533" s="196"/>
      <c r="S533" s="196"/>
      <c r="T533" s="196"/>
      <c r="U533" s="196"/>
      <c r="V533" s="196"/>
      <c r="W533" s="196"/>
      <c r="X533" s="196"/>
      <c r="Y533" s="196"/>
      <c r="Z533" s="196"/>
      <c r="AA533" s="196"/>
      <c r="AB533" s="196"/>
      <c r="AC533" s="197">
        <v>247.5</v>
      </c>
      <c r="AD533" s="197"/>
    </row>
    <row r="534" spans="2:30" x14ac:dyDescent="0.25">
      <c r="C534" s="157" t="s">
        <v>2</v>
      </c>
      <c r="G534" s="157" t="s">
        <v>2</v>
      </c>
      <c r="K534" s="157" t="s">
        <v>2</v>
      </c>
      <c r="O534" s="196" t="s">
        <v>849</v>
      </c>
      <c r="P534" s="196"/>
      <c r="Q534" s="196"/>
      <c r="R534" s="196"/>
      <c r="S534" s="196"/>
      <c r="T534" s="196"/>
      <c r="U534" s="196"/>
      <c r="V534" s="196"/>
      <c r="W534" s="196"/>
      <c r="X534" s="196"/>
      <c r="Y534" s="196"/>
      <c r="Z534" s="196"/>
      <c r="AA534" s="196"/>
      <c r="AB534" s="196"/>
      <c r="AC534" s="197">
        <v>412.5</v>
      </c>
      <c r="AD534" s="197"/>
    </row>
    <row r="535" spans="2:30" x14ac:dyDescent="0.25">
      <c r="C535" s="157" t="s">
        <v>2</v>
      </c>
      <c r="G535" s="157" t="s">
        <v>2</v>
      </c>
      <c r="K535" s="157" t="s">
        <v>2</v>
      </c>
      <c r="O535" s="196" t="s">
        <v>849</v>
      </c>
      <c r="P535" s="196"/>
      <c r="Q535" s="196"/>
      <c r="R535" s="196"/>
      <c r="S535" s="196"/>
      <c r="T535" s="196"/>
      <c r="U535" s="196"/>
      <c r="V535" s="196"/>
      <c r="W535" s="196"/>
      <c r="X535" s="196"/>
      <c r="Y535" s="196"/>
      <c r="Z535" s="196"/>
      <c r="AA535" s="196"/>
      <c r="AB535" s="196"/>
      <c r="AC535" s="197">
        <v>660</v>
      </c>
      <c r="AD535" s="197"/>
    </row>
    <row r="536" spans="2:30" x14ac:dyDescent="0.25">
      <c r="C536" s="157" t="s">
        <v>2</v>
      </c>
      <c r="G536" s="157" t="s">
        <v>2</v>
      </c>
      <c r="K536" s="157" t="s">
        <v>2</v>
      </c>
      <c r="O536" s="196" t="s">
        <v>849</v>
      </c>
      <c r="P536" s="196"/>
      <c r="Q536" s="196"/>
      <c r="R536" s="196"/>
      <c r="S536" s="196"/>
      <c r="T536" s="196"/>
      <c r="U536" s="196"/>
      <c r="V536" s="196"/>
      <c r="W536" s="196"/>
      <c r="X536" s="196"/>
      <c r="Y536" s="196"/>
      <c r="Z536" s="196"/>
      <c r="AA536" s="196"/>
      <c r="AB536" s="196"/>
      <c r="AC536" s="197">
        <v>1011.25</v>
      </c>
      <c r="AD536" s="197"/>
    </row>
    <row r="537" spans="2:30" x14ac:dyDescent="0.25">
      <c r="C537" s="157" t="s">
        <v>2</v>
      </c>
      <c r="G537" s="157" t="s">
        <v>2</v>
      </c>
      <c r="K537" s="157" t="s">
        <v>2</v>
      </c>
      <c r="O537" s="196" t="s">
        <v>849</v>
      </c>
      <c r="P537" s="196"/>
      <c r="Q537" s="196"/>
      <c r="R537" s="196"/>
      <c r="S537" s="196"/>
      <c r="T537" s="196"/>
      <c r="U537" s="196"/>
      <c r="V537" s="196"/>
      <c r="W537" s="196"/>
      <c r="X537" s="196"/>
      <c r="Y537" s="196"/>
      <c r="Z537" s="196"/>
      <c r="AA537" s="196"/>
      <c r="AB537" s="196"/>
      <c r="AC537" s="197">
        <v>1497.65</v>
      </c>
      <c r="AD537" s="197"/>
    </row>
    <row r="538" spans="2:30" x14ac:dyDescent="0.25">
      <c r="C538" s="157" t="s">
        <v>2</v>
      </c>
      <c r="G538" s="157" t="s">
        <v>2</v>
      </c>
      <c r="K538" s="157" t="s">
        <v>2</v>
      </c>
      <c r="O538" s="196" t="s">
        <v>849</v>
      </c>
      <c r="P538" s="196"/>
      <c r="Q538" s="196"/>
      <c r="R538" s="196"/>
      <c r="S538" s="196"/>
      <c r="T538" s="196"/>
      <c r="U538" s="196"/>
      <c r="V538" s="196"/>
      <c r="W538" s="196"/>
      <c r="X538" s="196"/>
      <c r="Y538" s="196"/>
      <c r="Z538" s="196"/>
      <c r="AA538" s="196"/>
      <c r="AB538" s="196"/>
      <c r="AC538" s="197">
        <v>1745.15</v>
      </c>
      <c r="AD538" s="197"/>
    </row>
    <row r="539" spans="2:30" x14ac:dyDescent="0.25">
      <c r="C539" s="157" t="s">
        <v>2</v>
      </c>
      <c r="G539" s="157" t="s">
        <v>2</v>
      </c>
      <c r="K539" s="157" t="s">
        <v>2</v>
      </c>
      <c r="O539" s="196" t="s">
        <v>849</v>
      </c>
      <c r="P539" s="196"/>
      <c r="Q539" s="196"/>
      <c r="R539" s="196"/>
      <c r="S539" s="196"/>
      <c r="T539" s="196"/>
      <c r="U539" s="196"/>
      <c r="V539" s="196"/>
      <c r="W539" s="196"/>
      <c r="X539" s="196"/>
      <c r="Y539" s="196"/>
      <c r="Z539" s="196"/>
      <c r="AA539" s="196"/>
      <c r="AB539" s="196"/>
      <c r="AC539" s="197">
        <v>1897.5</v>
      </c>
      <c r="AD539" s="197"/>
    </row>
    <row r="540" spans="2:30" x14ac:dyDescent="0.25">
      <c r="C540" s="157" t="s">
        <v>2</v>
      </c>
      <c r="G540" s="157" t="s">
        <v>2</v>
      </c>
      <c r="K540" s="157" t="s">
        <v>2</v>
      </c>
      <c r="O540" s="196" t="s">
        <v>849</v>
      </c>
      <c r="P540" s="196"/>
      <c r="Q540" s="196"/>
      <c r="R540" s="196"/>
      <c r="S540" s="196"/>
      <c r="T540" s="196"/>
      <c r="U540" s="196"/>
      <c r="V540" s="196"/>
      <c r="W540" s="196"/>
      <c r="X540" s="196"/>
      <c r="Y540" s="196"/>
      <c r="Z540" s="196"/>
      <c r="AA540" s="196"/>
      <c r="AB540" s="196"/>
      <c r="AC540" s="197">
        <v>6287.13</v>
      </c>
      <c r="AD540" s="197"/>
    </row>
    <row r="541" spans="2:30" x14ac:dyDescent="0.25">
      <c r="C541" s="157" t="s">
        <v>2</v>
      </c>
      <c r="G541" s="157" t="s">
        <v>2</v>
      </c>
      <c r="K541" s="157" t="s">
        <v>2</v>
      </c>
      <c r="O541" s="196" t="s">
        <v>849</v>
      </c>
      <c r="P541" s="196"/>
      <c r="Q541" s="196"/>
      <c r="R541" s="196"/>
      <c r="S541" s="196"/>
      <c r="T541" s="196"/>
      <c r="U541" s="196"/>
      <c r="V541" s="196"/>
      <c r="W541" s="196"/>
      <c r="X541" s="196"/>
      <c r="Y541" s="196"/>
      <c r="Z541" s="196"/>
      <c r="AA541" s="196"/>
      <c r="AB541" s="196"/>
      <c r="AC541" s="197">
        <v>165</v>
      </c>
      <c r="AD541" s="197"/>
    </row>
    <row r="542" spans="2:30" x14ac:dyDescent="0.25">
      <c r="C542" s="157" t="s">
        <v>2</v>
      </c>
      <c r="G542" s="157" t="s">
        <v>2</v>
      </c>
      <c r="K542" s="157" t="s">
        <v>2</v>
      </c>
      <c r="O542" s="196" t="s">
        <v>849</v>
      </c>
      <c r="P542" s="196"/>
      <c r="Q542" s="196"/>
      <c r="R542" s="196"/>
      <c r="S542" s="196"/>
      <c r="T542" s="196"/>
      <c r="U542" s="196"/>
      <c r="V542" s="196"/>
      <c r="W542" s="196"/>
      <c r="X542" s="196"/>
      <c r="Y542" s="196"/>
      <c r="Z542" s="196"/>
      <c r="AA542" s="196"/>
      <c r="AB542" s="196"/>
      <c r="AC542" s="197">
        <v>1237.5</v>
      </c>
      <c r="AD542" s="197"/>
    </row>
    <row r="543" spans="2:30" x14ac:dyDescent="0.25">
      <c r="C543" s="157" t="s">
        <v>2</v>
      </c>
      <c r="G543" s="157" t="s">
        <v>2</v>
      </c>
      <c r="K543" s="157" t="s">
        <v>2</v>
      </c>
      <c r="O543" s="196" t="s">
        <v>849</v>
      </c>
      <c r="P543" s="196"/>
      <c r="Q543" s="196"/>
      <c r="R543" s="196"/>
      <c r="S543" s="196"/>
      <c r="T543" s="196"/>
      <c r="U543" s="196"/>
      <c r="V543" s="196"/>
      <c r="W543" s="196"/>
      <c r="X543" s="196"/>
      <c r="Y543" s="196"/>
      <c r="Z543" s="196"/>
      <c r="AA543" s="196"/>
      <c r="AB543" s="196"/>
      <c r="AC543" s="197">
        <v>9943.43</v>
      </c>
      <c r="AD543" s="197"/>
    </row>
    <row r="544" spans="2:30" x14ac:dyDescent="0.25">
      <c r="B544" s="184" t="s">
        <v>850</v>
      </c>
      <c r="C544" s="184"/>
      <c r="D544" s="184"/>
      <c r="F544" s="184" t="s">
        <v>311</v>
      </c>
      <c r="G544" s="184"/>
      <c r="H544" s="184"/>
      <c r="I544" s="184"/>
      <c r="J544" s="184" t="s">
        <v>851</v>
      </c>
      <c r="K544" s="184"/>
      <c r="L544" s="184"/>
      <c r="N544" s="184" t="s">
        <v>852</v>
      </c>
      <c r="O544" s="184"/>
      <c r="P544" s="184"/>
      <c r="Q544" s="184"/>
      <c r="R544" s="184"/>
      <c r="S544" s="184"/>
      <c r="T544" s="184"/>
      <c r="U544" s="184"/>
      <c r="V544" s="184"/>
      <c r="W544" s="184"/>
      <c r="X544" s="184"/>
      <c r="Y544" s="184"/>
      <c r="Z544" s="184"/>
      <c r="AA544" s="184"/>
      <c r="AC544" s="198">
        <v>74</v>
      </c>
      <c r="AD544" s="198"/>
    </row>
    <row r="545" spans="1:30" x14ac:dyDescent="0.25">
      <c r="C545" s="157" t="s">
        <v>2</v>
      </c>
      <c r="G545" s="157" t="s">
        <v>2</v>
      </c>
      <c r="K545" s="157" t="s">
        <v>2</v>
      </c>
      <c r="O545" s="196" t="s">
        <v>853</v>
      </c>
      <c r="P545" s="196"/>
      <c r="Q545" s="196"/>
      <c r="R545" s="196"/>
      <c r="S545" s="196"/>
      <c r="T545" s="196"/>
      <c r="U545" s="196"/>
      <c r="V545" s="196"/>
      <c r="W545" s="196"/>
      <c r="X545" s="196"/>
      <c r="Y545" s="196"/>
      <c r="Z545" s="196"/>
      <c r="AA545" s="196"/>
      <c r="AB545" s="196"/>
    </row>
    <row r="546" spans="1:30" x14ac:dyDescent="0.25">
      <c r="B546" s="184" t="s">
        <v>854</v>
      </c>
      <c r="C546" s="184"/>
      <c r="D546" s="184"/>
      <c r="F546" s="184" t="s">
        <v>311</v>
      </c>
      <c r="G546" s="184"/>
      <c r="H546" s="184"/>
      <c r="I546" s="184"/>
      <c r="J546" s="184" t="s">
        <v>855</v>
      </c>
      <c r="K546" s="184"/>
      <c r="L546" s="184"/>
      <c r="N546" s="184" t="s">
        <v>856</v>
      </c>
      <c r="O546" s="184"/>
      <c r="P546" s="184"/>
      <c r="Q546" s="184"/>
      <c r="R546" s="184"/>
      <c r="S546" s="184"/>
      <c r="T546" s="184"/>
      <c r="U546" s="184"/>
      <c r="V546" s="184"/>
      <c r="W546" s="184"/>
      <c r="X546" s="184"/>
      <c r="Y546" s="184"/>
      <c r="Z546" s="184"/>
      <c r="AA546" s="184"/>
      <c r="AC546" s="198">
        <v>225</v>
      </c>
      <c r="AD546" s="198"/>
    </row>
    <row r="547" spans="1:30" x14ac:dyDescent="0.25">
      <c r="C547" s="157" t="s">
        <v>2</v>
      </c>
      <c r="G547" s="157" t="s">
        <v>2</v>
      </c>
      <c r="K547" s="157" t="s">
        <v>2</v>
      </c>
      <c r="O547" s="196" t="s">
        <v>857</v>
      </c>
      <c r="P547" s="196"/>
      <c r="Q547" s="196"/>
      <c r="R547" s="196"/>
      <c r="S547" s="196"/>
      <c r="T547" s="196"/>
      <c r="U547" s="196"/>
      <c r="V547" s="196"/>
      <c r="W547" s="196"/>
      <c r="X547" s="196"/>
      <c r="Y547" s="196"/>
      <c r="Z547" s="196"/>
      <c r="AA547" s="196"/>
      <c r="AB547" s="196"/>
    </row>
    <row r="548" spans="1:30" x14ac:dyDescent="0.25">
      <c r="B548" s="184" t="s">
        <v>858</v>
      </c>
      <c r="C548" s="184"/>
      <c r="D548" s="184"/>
      <c r="F548" s="184" t="s">
        <v>311</v>
      </c>
      <c r="G548" s="184"/>
      <c r="H548" s="184"/>
      <c r="I548" s="184"/>
      <c r="J548" s="184" t="s">
        <v>859</v>
      </c>
      <c r="K548" s="184"/>
      <c r="L548" s="184"/>
      <c r="N548" s="184" t="s">
        <v>860</v>
      </c>
      <c r="O548" s="184"/>
      <c r="P548" s="184"/>
      <c r="Q548" s="184"/>
      <c r="R548" s="184"/>
      <c r="S548" s="184"/>
      <c r="T548" s="184"/>
      <c r="U548" s="184"/>
      <c r="V548" s="184"/>
      <c r="W548" s="184"/>
      <c r="X548" s="184"/>
      <c r="Y548" s="184"/>
      <c r="Z548" s="184"/>
      <c r="AA548" s="184"/>
      <c r="AC548" s="198">
        <v>150</v>
      </c>
      <c r="AD548" s="198"/>
    </row>
    <row r="549" spans="1:30" x14ac:dyDescent="0.25">
      <c r="C549" s="157" t="s">
        <v>2</v>
      </c>
      <c r="G549" s="157" t="s">
        <v>2</v>
      </c>
      <c r="K549" s="157" t="s">
        <v>2</v>
      </c>
      <c r="O549" s="196" t="s">
        <v>810</v>
      </c>
      <c r="P549" s="196"/>
      <c r="Q549" s="196"/>
      <c r="R549" s="196"/>
      <c r="S549" s="196"/>
      <c r="T549" s="196"/>
      <c r="U549" s="196"/>
      <c r="V549" s="196"/>
      <c r="W549" s="196"/>
      <c r="X549" s="196"/>
      <c r="Y549" s="196"/>
      <c r="Z549" s="196"/>
      <c r="AA549" s="196"/>
      <c r="AB549" s="196"/>
    </row>
    <row r="550" spans="1:30" ht="45" customHeight="1" x14ac:dyDescent="0.25"/>
    <row r="551" spans="1:30" ht="12" customHeight="1" x14ac:dyDescent="0.25"/>
    <row r="552" spans="1:30" ht="13.5" customHeight="1" x14ac:dyDescent="0.25">
      <c r="A552" s="182" t="s">
        <v>380</v>
      </c>
      <c r="B552" s="182"/>
      <c r="C552" s="182"/>
      <c r="D552" s="182"/>
      <c r="E552" s="182"/>
      <c r="F552" s="182"/>
      <c r="G552" s="182"/>
      <c r="H552" s="182"/>
      <c r="I552" s="182"/>
      <c r="J552" s="182"/>
      <c r="K552" s="182"/>
      <c r="L552" s="182"/>
      <c r="M552" s="182"/>
      <c r="R552" s="183" t="s">
        <v>861</v>
      </c>
      <c r="S552" s="183"/>
      <c r="T552" s="183"/>
      <c r="U552" s="183"/>
      <c r="V552" s="183"/>
      <c r="W552" s="183"/>
      <c r="X552" s="183"/>
      <c r="Y552" s="183"/>
      <c r="Z552" s="183"/>
      <c r="AA552" s="183"/>
      <c r="AB552" s="183"/>
      <c r="AC552" s="183"/>
      <c r="AD552" s="183"/>
    </row>
    <row r="553" spans="1:30" ht="25.5" customHeight="1" x14ac:dyDescent="0.25">
      <c r="C553" s="188" t="s">
        <v>290</v>
      </c>
      <c r="D553" s="188"/>
      <c r="E553" s="188"/>
      <c r="F553" s="188"/>
      <c r="G553" s="188"/>
      <c r="H553" s="188"/>
      <c r="I553" s="188"/>
      <c r="J553" s="188"/>
      <c r="K553" s="188"/>
      <c r="L553" s="188"/>
      <c r="M553" s="188"/>
      <c r="N553" s="188"/>
      <c r="O553" s="188"/>
      <c r="P553" s="188"/>
      <c r="Q553" s="188"/>
      <c r="R553" s="188"/>
      <c r="S553" s="188"/>
      <c r="T553" s="188"/>
      <c r="U553" s="188"/>
      <c r="V553" s="188"/>
      <c r="W553" s="188"/>
      <c r="X553" s="188"/>
      <c r="Y553" s="188"/>
      <c r="Z553" s="188"/>
      <c r="AA553" s="188"/>
      <c r="AB553" s="188"/>
      <c r="AC553" s="188"/>
    </row>
    <row r="554" spans="1:30" ht="7.5" customHeight="1" x14ac:dyDescent="0.25"/>
    <row r="555" spans="1:30" ht="18.75" customHeight="1" x14ac:dyDescent="0.25">
      <c r="I555" s="202" t="s">
        <v>291</v>
      </c>
      <c r="J555" s="202"/>
      <c r="K555" s="202"/>
      <c r="L555" s="202"/>
      <c r="M555" s="202"/>
      <c r="N555" s="202"/>
      <c r="O555" s="202"/>
      <c r="P555" s="202"/>
      <c r="S555" s="203" t="s">
        <v>292</v>
      </c>
      <c r="T555" s="203"/>
      <c r="U555" s="203"/>
      <c r="V555" s="203"/>
      <c r="W555" s="203"/>
      <c r="X555" s="203"/>
      <c r="Y555" s="203"/>
    </row>
    <row r="556" spans="1:30" ht="6.75" customHeight="1" x14ac:dyDescent="0.25"/>
    <row r="557" spans="1:30" ht="14.25" customHeight="1" x14ac:dyDescent="0.25">
      <c r="A557" s="199" t="s">
        <v>293</v>
      </c>
      <c r="B557" s="199"/>
      <c r="C557" s="199"/>
      <c r="D557" s="199"/>
      <c r="E557" s="199"/>
      <c r="F557" s="199"/>
      <c r="G557" s="199"/>
      <c r="H557" s="199"/>
      <c r="I557" s="199"/>
      <c r="J557" s="199"/>
      <c r="K557" s="199"/>
      <c r="L557" s="199"/>
      <c r="M557" s="199"/>
      <c r="N557" s="199"/>
      <c r="O557" s="199"/>
    </row>
    <row r="558" spans="1:30" x14ac:dyDescent="0.25">
      <c r="B558" s="200" t="s">
        <v>294</v>
      </c>
      <c r="C558" s="200"/>
      <c r="D558" s="200"/>
      <c r="F558" s="200" t="s">
        <v>295</v>
      </c>
      <c r="G558" s="200"/>
      <c r="H558" s="200"/>
      <c r="I558" s="200"/>
      <c r="J558" s="200" t="s">
        <v>296</v>
      </c>
      <c r="K558" s="200"/>
      <c r="L558" s="200"/>
      <c r="N558" s="200" t="s">
        <v>297</v>
      </c>
      <c r="O558" s="200"/>
      <c r="P558" s="200"/>
      <c r="Q558" s="200"/>
      <c r="R558" s="200"/>
      <c r="S558" s="200"/>
      <c r="T558" s="200"/>
      <c r="U558" s="200"/>
      <c r="V558" s="200"/>
      <c r="W558" s="200"/>
      <c r="X558" s="200"/>
      <c r="Y558" s="200"/>
      <c r="Z558" s="200"/>
      <c r="AA558" s="200"/>
      <c r="AC558" s="201" t="s">
        <v>298</v>
      </c>
      <c r="AD558" s="201"/>
    </row>
    <row r="559" spans="1:30" x14ac:dyDescent="0.25">
      <c r="B559" s="184" t="s">
        <v>862</v>
      </c>
      <c r="C559" s="184"/>
      <c r="D559" s="184"/>
      <c r="F559" s="184" t="s">
        <v>311</v>
      </c>
      <c r="G559" s="184"/>
      <c r="H559" s="184"/>
      <c r="I559" s="184"/>
      <c r="J559" s="184" t="s">
        <v>863</v>
      </c>
      <c r="K559" s="184"/>
      <c r="L559" s="184"/>
      <c r="N559" s="184" t="s">
        <v>864</v>
      </c>
      <c r="O559" s="184"/>
      <c r="P559" s="184"/>
      <c r="Q559" s="184"/>
      <c r="R559" s="184"/>
      <c r="S559" s="184"/>
      <c r="T559" s="184"/>
      <c r="U559" s="184"/>
      <c r="V559" s="184"/>
      <c r="W559" s="184"/>
      <c r="X559" s="184"/>
      <c r="Y559" s="184"/>
      <c r="Z559" s="184"/>
      <c r="AA559" s="184"/>
      <c r="AC559" s="198">
        <v>176.45</v>
      </c>
      <c r="AD559" s="198"/>
    </row>
    <row r="560" spans="1:30" x14ac:dyDescent="0.25">
      <c r="C560" s="157" t="s">
        <v>2</v>
      </c>
      <c r="G560" s="157" t="s">
        <v>2</v>
      </c>
      <c r="K560" s="157" t="s">
        <v>2</v>
      </c>
      <c r="O560" s="196" t="s">
        <v>711</v>
      </c>
      <c r="P560" s="196"/>
      <c r="Q560" s="196"/>
      <c r="R560" s="196"/>
      <c r="S560" s="196"/>
      <c r="T560" s="196"/>
      <c r="U560" s="196"/>
      <c r="V560" s="196"/>
      <c r="W560" s="196"/>
      <c r="X560" s="196"/>
      <c r="Y560" s="196"/>
      <c r="Z560" s="196"/>
      <c r="AA560" s="196"/>
      <c r="AB560" s="196"/>
      <c r="AC560" s="197">
        <v>54.99</v>
      </c>
      <c r="AD560" s="197"/>
    </row>
    <row r="561" spans="2:30" x14ac:dyDescent="0.25">
      <c r="C561" s="157" t="s">
        <v>2</v>
      </c>
      <c r="G561" s="157" t="s">
        <v>2</v>
      </c>
      <c r="K561" s="157" t="s">
        <v>2</v>
      </c>
      <c r="O561" s="196" t="s">
        <v>802</v>
      </c>
      <c r="P561" s="196"/>
      <c r="Q561" s="196"/>
      <c r="R561" s="196"/>
      <c r="S561" s="196"/>
      <c r="T561" s="196"/>
      <c r="U561" s="196"/>
      <c r="V561" s="196"/>
      <c r="W561" s="196"/>
      <c r="X561" s="196"/>
      <c r="Y561" s="196"/>
      <c r="Z561" s="196"/>
      <c r="AA561" s="196"/>
      <c r="AB561" s="196"/>
      <c r="AC561" s="197">
        <v>65.52</v>
      </c>
      <c r="AD561" s="197"/>
    </row>
    <row r="562" spans="2:30" x14ac:dyDescent="0.25">
      <c r="C562" s="157" t="s">
        <v>2</v>
      </c>
      <c r="G562" s="157" t="s">
        <v>2</v>
      </c>
      <c r="K562" s="157" t="s">
        <v>2</v>
      </c>
      <c r="O562" s="196" t="s">
        <v>818</v>
      </c>
      <c r="P562" s="196"/>
      <c r="Q562" s="196"/>
      <c r="R562" s="196"/>
      <c r="S562" s="196"/>
      <c r="T562" s="196"/>
      <c r="U562" s="196"/>
      <c r="V562" s="196"/>
      <c r="W562" s="196"/>
      <c r="X562" s="196"/>
      <c r="Y562" s="196"/>
      <c r="Z562" s="196"/>
      <c r="AA562" s="196"/>
      <c r="AB562" s="196"/>
      <c r="AC562" s="197">
        <v>55.94</v>
      </c>
      <c r="AD562" s="197"/>
    </row>
    <row r="563" spans="2:30" x14ac:dyDescent="0.25">
      <c r="B563" s="184" t="s">
        <v>865</v>
      </c>
      <c r="C563" s="184"/>
      <c r="D563" s="184"/>
      <c r="F563" s="184" t="s">
        <v>311</v>
      </c>
      <c r="G563" s="184"/>
      <c r="H563" s="184"/>
      <c r="I563" s="184"/>
      <c r="J563" s="184" t="s">
        <v>866</v>
      </c>
      <c r="K563" s="184"/>
      <c r="L563" s="184"/>
      <c r="N563" s="184" t="s">
        <v>867</v>
      </c>
      <c r="O563" s="184"/>
      <c r="P563" s="184"/>
      <c r="Q563" s="184"/>
      <c r="R563" s="184"/>
      <c r="S563" s="184"/>
      <c r="T563" s="184"/>
      <c r="U563" s="184"/>
      <c r="V563" s="184"/>
      <c r="W563" s="184"/>
      <c r="X563" s="184"/>
      <c r="Y563" s="184"/>
      <c r="Z563" s="184"/>
      <c r="AA563" s="184"/>
      <c r="AC563" s="198">
        <v>150</v>
      </c>
      <c r="AD563" s="198"/>
    </row>
    <row r="564" spans="2:30" x14ac:dyDescent="0.25">
      <c r="C564" s="157" t="s">
        <v>2</v>
      </c>
      <c r="G564" s="157" t="s">
        <v>2</v>
      </c>
      <c r="K564" s="157" t="s">
        <v>2</v>
      </c>
      <c r="O564" s="196" t="s">
        <v>868</v>
      </c>
      <c r="P564" s="196"/>
      <c r="Q564" s="196"/>
      <c r="R564" s="196"/>
      <c r="S564" s="196"/>
      <c r="T564" s="196"/>
      <c r="U564" s="196"/>
      <c r="V564" s="196"/>
      <c r="W564" s="196"/>
      <c r="X564" s="196"/>
      <c r="Y564" s="196"/>
      <c r="Z564" s="196"/>
      <c r="AA564" s="196"/>
      <c r="AB564" s="196"/>
    </row>
    <row r="565" spans="2:30" x14ac:dyDescent="0.25">
      <c r="B565" s="184" t="s">
        <v>869</v>
      </c>
      <c r="C565" s="184"/>
      <c r="D565" s="184"/>
      <c r="F565" s="184" t="s">
        <v>311</v>
      </c>
      <c r="G565" s="184"/>
      <c r="H565" s="184"/>
      <c r="I565" s="184"/>
      <c r="J565" s="184" t="s">
        <v>870</v>
      </c>
      <c r="K565" s="184"/>
      <c r="L565" s="184"/>
      <c r="N565" s="184" t="s">
        <v>871</v>
      </c>
      <c r="O565" s="184"/>
      <c r="P565" s="184"/>
      <c r="Q565" s="184"/>
      <c r="R565" s="184"/>
      <c r="S565" s="184"/>
      <c r="T565" s="184"/>
      <c r="U565" s="184"/>
      <c r="V565" s="184"/>
      <c r="W565" s="184"/>
      <c r="X565" s="184"/>
      <c r="Y565" s="184"/>
      <c r="Z565" s="184"/>
      <c r="AA565" s="184"/>
      <c r="AC565" s="198">
        <v>89.7</v>
      </c>
      <c r="AD565" s="198"/>
    </row>
    <row r="566" spans="2:30" x14ac:dyDescent="0.25">
      <c r="C566" s="157" t="s">
        <v>2</v>
      </c>
      <c r="G566" s="157" t="s">
        <v>2</v>
      </c>
      <c r="K566" s="157" t="s">
        <v>2</v>
      </c>
      <c r="O566" s="196" t="s">
        <v>872</v>
      </c>
      <c r="P566" s="196"/>
      <c r="Q566" s="196"/>
      <c r="R566" s="196"/>
      <c r="S566" s="196"/>
      <c r="T566" s="196"/>
      <c r="U566" s="196"/>
      <c r="V566" s="196"/>
      <c r="W566" s="196"/>
      <c r="X566" s="196"/>
      <c r="Y566" s="196"/>
      <c r="Z566" s="196"/>
      <c r="AA566" s="196"/>
      <c r="AB566" s="196"/>
    </row>
    <row r="567" spans="2:30" x14ac:dyDescent="0.25">
      <c r="B567" s="184" t="s">
        <v>873</v>
      </c>
      <c r="C567" s="184"/>
      <c r="D567" s="184"/>
      <c r="F567" s="184" t="s">
        <v>311</v>
      </c>
      <c r="G567" s="184"/>
      <c r="H567" s="184"/>
      <c r="I567" s="184"/>
      <c r="J567" s="184" t="s">
        <v>874</v>
      </c>
      <c r="K567" s="184"/>
      <c r="L567" s="184"/>
      <c r="N567" s="184" t="s">
        <v>875</v>
      </c>
      <c r="O567" s="184"/>
      <c r="P567" s="184"/>
      <c r="Q567" s="184"/>
      <c r="R567" s="184"/>
      <c r="S567" s="184"/>
      <c r="T567" s="184"/>
      <c r="U567" s="184"/>
      <c r="V567" s="184"/>
      <c r="W567" s="184"/>
      <c r="X567" s="184"/>
      <c r="Y567" s="184"/>
      <c r="Z567" s="184"/>
      <c r="AA567" s="184"/>
      <c r="AC567" s="198">
        <v>125</v>
      </c>
      <c r="AD567" s="198"/>
    </row>
    <row r="568" spans="2:30" x14ac:dyDescent="0.25">
      <c r="C568" s="157" t="s">
        <v>2</v>
      </c>
      <c r="G568" s="157" t="s">
        <v>2</v>
      </c>
      <c r="K568" s="157" t="s">
        <v>2</v>
      </c>
      <c r="O568" s="196" t="s">
        <v>876</v>
      </c>
      <c r="P568" s="196"/>
      <c r="Q568" s="196"/>
      <c r="R568" s="196"/>
      <c r="S568" s="196"/>
      <c r="T568" s="196"/>
      <c r="U568" s="196"/>
      <c r="V568" s="196"/>
      <c r="W568" s="196"/>
      <c r="X568" s="196"/>
      <c r="Y568" s="196"/>
      <c r="Z568" s="196"/>
      <c r="AA568" s="196"/>
      <c r="AB568" s="196"/>
    </row>
    <row r="569" spans="2:30" x14ac:dyDescent="0.25">
      <c r="B569" s="184" t="s">
        <v>877</v>
      </c>
      <c r="C569" s="184"/>
      <c r="D569" s="184"/>
      <c r="F569" s="184" t="s">
        <v>311</v>
      </c>
      <c r="G569" s="184"/>
      <c r="H569" s="184"/>
      <c r="I569" s="184"/>
      <c r="J569" s="184" t="s">
        <v>878</v>
      </c>
      <c r="K569" s="184"/>
      <c r="L569" s="184"/>
      <c r="N569" s="184" t="s">
        <v>879</v>
      </c>
      <c r="O569" s="184"/>
      <c r="P569" s="184"/>
      <c r="Q569" s="184"/>
      <c r="R569" s="184"/>
      <c r="S569" s="184"/>
      <c r="T569" s="184"/>
      <c r="U569" s="184"/>
      <c r="V569" s="184"/>
      <c r="W569" s="184"/>
      <c r="X569" s="184"/>
      <c r="Y569" s="184"/>
      <c r="Z569" s="184"/>
      <c r="AA569" s="184"/>
      <c r="AC569" s="198">
        <v>150</v>
      </c>
      <c r="AD569" s="198"/>
    </row>
    <row r="570" spans="2:30" x14ac:dyDescent="0.25">
      <c r="C570" s="157" t="s">
        <v>2</v>
      </c>
      <c r="G570" s="157" t="s">
        <v>2</v>
      </c>
      <c r="K570" s="157" t="s">
        <v>2</v>
      </c>
      <c r="O570" s="196" t="s">
        <v>880</v>
      </c>
      <c r="P570" s="196"/>
      <c r="Q570" s="196"/>
      <c r="R570" s="196"/>
      <c r="S570" s="196"/>
      <c r="T570" s="196"/>
      <c r="U570" s="196"/>
      <c r="V570" s="196"/>
      <c r="W570" s="196"/>
      <c r="X570" s="196"/>
      <c r="Y570" s="196"/>
      <c r="Z570" s="196"/>
      <c r="AA570" s="196"/>
      <c r="AB570" s="196"/>
    </row>
    <row r="571" spans="2:30" x14ac:dyDescent="0.25">
      <c r="B571" s="184" t="s">
        <v>881</v>
      </c>
      <c r="C571" s="184"/>
      <c r="D571" s="184"/>
      <c r="F571" s="184" t="s">
        <v>311</v>
      </c>
      <c r="G571" s="184"/>
      <c r="H571" s="184"/>
      <c r="I571" s="184"/>
      <c r="J571" s="184" t="s">
        <v>882</v>
      </c>
      <c r="K571" s="184"/>
      <c r="L571" s="184"/>
      <c r="N571" s="184" t="s">
        <v>883</v>
      </c>
      <c r="O571" s="184"/>
      <c r="P571" s="184"/>
      <c r="Q571" s="184"/>
      <c r="R571" s="184"/>
      <c r="S571" s="184"/>
      <c r="T571" s="184"/>
      <c r="U571" s="184"/>
      <c r="V571" s="184"/>
      <c r="W571" s="184"/>
      <c r="X571" s="184"/>
      <c r="Y571" s="184"/>
      <c r="Z571" s="184"/>
      <c r="AA571" s="184"/>
      <c r="AC571" s="198">
        <v>30.8</v>
      </c>
      <c r="AD571" s="198"/>
    </row>
    <row r="572" spans="2:30" x14ac:dyDescent="0.25">
      <c r="C572" s="157" t="s">
        <v>2</v>
      </c>
      <c r="G572" s="157" t="s">
        <v>2</v>
      </c>
      <c r="K572" s="157" t="s">
        <v>2</v>
      </c>
      <c r="O572" s="196" t="s">
        <v>712</v>
      </c>
      <c r="P572" s="196"/>
      <c r="Q572" s="196"/>
      <c r="R572" s="196"/>
      <c r="S572" s="196"/>
      <c r="T572" s="196"/>
      <c r="U572" s="196"/>
      <c r="V572" s="196"/>
      <c r="W572" s="196"/>
      <c r="X572" s="196"/>
      <c r="Y572" s="196"/>
      <c r="Z572" s="196"/>
      <c r="AA572" s="196"/>
      <c r="AB572" s="196"/>
    </row>
    <row r="573" spans="2:30" x14ac:dyDescent="0.25">
      <c r="B573" s="184" t="s">
        <v>884</v>
      </c>
      <c r="C573" s="184"/>
      <c r="D573" s="184"/>
      <c r="F573" s="184" t="s">
        <v>427</v>
      </c>
      <c r="G573" s="184"/>
      <c r="H573" s="184"/>
      <c r="I573" s="184"/>
      <c r="J573" s="184" t="s">
        <v>885</v>
      </c>
      <c r="K573" s="184"/>
      <c r="L573" s="184"/>
      <c r="N573" s="184" t="s">
        <v>886</v>
      </c>
      <c r="O573" s="184"/>
      <c r="P573" s="184"/>
      <c r="Q573" s="184"/>
      <c r="R573" s="184"/>
      <c r="S573" s="184"/>
      <c r="T573" s="184"/>
      <c r="U573" s="184"/>
      <c r="V573" s="184"/>
      <c r="W573" s="184"/>
      <c r="X573" s="184"/>
      <c r="Y573" s="184"/>
      <c r="Z573" s="184"/>
      <c r="AA573" s="184"/>
      <c r="AC573" s="198">
        <v>249.63</v>
      </c>
      <c r="AD573" s="198"/>
    </row>
    <row r="574" spans="2:30" x14ac:dyDescent="0.25">
      <c r="C574" s="157" t="s">
        <v>2</v>
      </c>
      <c r="G574" s="157" t="s">
        <v>2</v>
      </c>
      <c r="K574" s="157" t="s">
        <v>2</v>
      </c>
      <c r="O574" s="196" t="s">
        <v>887</v>
      </c>
      <c r="P574" s="196"/>
      <c r="Q574" s="196"/>
      <c r="R574" s="196"/>
      <c r="S574" s="196"/>
      <c r="T574" s="196"/>
      <c r="U574" s="196"/>
      <c r="V574" s="196"/>
      <c r="W574" s="196"/>
      <c r="X574" s="196"/>
      <c r="Y574" s="196"/>
      <c r="Z574" s="196"/>
      <c r="AA574" s="196"/>
      <c r="AB574" s="196"/>
      <c r="AC574" s="197">
        <v>68.75</v>
      </c>
      <c r="AD574" s="197"/>
    </row>
    <row r="575" spans="2:30" x14ac:dyDescent="0.25">
      <c r="C575" s="157" t="s">
        <v>2</v>
      </c>
      <c r="G575" s="157" t="s">
        <v>2</v>
      </c>
      <c r="K575" s="157" t="s">
        <v>2</v>
      </c>
      <c r="O575" s="196" t="s">
        <v>887</v>
      </c>
      <c r="P575" s="196"/>
      <c r="Q575" s="196"/>
      <c r="R575" s="196"/>
      <c r="S575" s="196"/>
      <c r="T575" s="196"/>
      <c r="U575" s="196"/>
      <c r="V575" s="196"/>
      <c r="W575" s="196"/>
      <c r="X575" s="196"/>
      <c r="Y575" s="196"/>
      <c r="Z575" s="196"/>
      <c r="AA575" s="196"/>
      <c r="AB575" s="196"/>
      <c r="AC575" s="197">
        <v>180.88</v>
      </c>
      <c r="AD575" s="197"/>
    </row>
    <row r="576" spans="2:30" x14ac:dyDescent="0.25">
      <c r="B576" s="184" t="s">
        <v>888</v>
      </c>
      <c r="C576" s="184"/>
      <c r="D576" s="184"/>
      <c r="F576" s="184" t="s">
        <v>427</v>
      </c>
      <c r="G576" s="184"/>
      <c r="H576" s="184"/>
      <c r="I576" s="184"/>
      <c r="J576" s="184" t="s">
        <v>743</v>
      </c>
      <c r="K576" s="184"/>
      <c r="L576" s="184"/>
      <c r="N576" s="184" t="s">
        <v>744</v>
      </c>
      <c r="O576" s="184"/>
      <c r="P576" s="184"/>
      <c r="Q576" s="184"/>
      <c r="R576" s="184"/>
      <c r="S576" s="184"/>
      <c r="T576" s="184"/>
      <c r="U576" s="184"/>
      <c r="V576" s="184"/>
      <c r="W576" s="184"/>
      <c r="X576" s="184"/>
      <c r="Y576" s="184"/>
      <c r="Z576" s="184"/>
      <c r="AA576" s="184"/>
      <c r="AC576" s="198">
        <v>1130.69</v>
      </c>
      <c r="AD576" s="198"/>
    </row>
    <row r="577" spans="2:30" x14ac:dyDescent="0.25">
      <c r="C577" s="157" t="s">
        <v>2</v>
      </c>
      <c r="G577" s="157" t="s">
        <v>2</v>
      </c>
      <c r="K577" s="157" t="s">
        <v>2</v>
      </c>
      <c r="O577" s="196" t="s">
        <v>889</v>
      </c>
      <c r="P577" s="196"/>
      <c r="Q577" s="196"/>
      <c r="R577" s="196"/>
      <c r="S577" s="196"/>
      <c r="T577" s="196"/>
      <c r="U577" s="196"/>
      <c r="V577" s="196"/>
      <c r="W577" s="196"/>
      <c r="X577" s="196"/>
      <c r="Y577" s="196"/>
      <c r="Z577" s="196"/>
      <c r="AA577" s="196"/>
      <c r="AB577" s="196"/>
      <c r="AC577" s="197">
        <v>21.1</v>
      </c>
      <c r="AD577" s="197"/>
    </row>
    <row r="578" spans="2:30" x14ac:dyDescent="0.25">
      <c r="C578" s="157" t="s">
        <v>2</v>
      </c>
      <c r="G578" s="157" t="s">
        <v>2</v>
      </c>
      <c r="K578" s="157" t="s">
        <v>2</v>
      </c>
      <c r="O578" s="196" t="s">
        <v>890</v>
      </c>
      <c r="P578" s="196"/>
      <c r="Q578" s="196"/>
      <c r="R578" s="196"/>
      <c r="S578" s="196"/>
      <c r="T578" s="196"/>
      <c r="U578" s="196"/>
      <c r="V578" s="196"/>
      <c r="W578" s="196"/>
      <c r="X578" s="196"/>
      <c r="Y578" s="196"/>
      <c r="Z578" s="196"/>
      <c r="AA578" s="196"/>
      <c r="AB578" s="196"/>
      <c r="AC578" s="197">
        <v>320</v>
      </c>
      <c r="AD578" s="197"/>
    </row>
    <row r="579" spans="2:30" x14ac:dyDescent="0.25">
      <c r="C579" s="157" t="s">
        <v>2</v>
      </c>
      <c r="G579" s="157" t="s">
        <v>2</v>
      </c>
      <c r="K579" s="157" t="s">
        <v>2</v>
      </c>
      <c r="O579" s="196" t="s">
        <v>891</v>
      </c>
      <c r="P579" s="196"/>
      <c r="Q579" s="196"/>
      <c r="R579" s="196"/>
      <c r="S579" s="196"/>
      <c r="T579" s="196"/>
      <c r="U579" s="196"/>
      <c r="V579" s="196"/>
      <c r="W579" s="196"/>
      <c r="X579" s="196"/>
      <c r="Y579" s="196"/>
      <c r="Z579" s="196"/>
      <c r="AA579" s="196"/>
      <c r="AB579" s="196"/>
      <c r="AC579" s="197">
        <v>25</v>
      </c>
      <c r="AD579" s="197"/>
    </row>
    <row r="580" spans="2:30" x14ac:dyDescent="0.25">
      <c r="C580" s="157" t="s">
        <v>2</v>
      </c>
      <c r="G580" s="157" t="s">
        <v>2</v>
      </c>
      <c r="K580" s="157" t="s">
        <v>2</v>
      </c>
      <c r="O580" s="196" t="s">
        <v>892</v>
      </c>
      <c r="P580" s="196"/>
      <c r="Q580" s="196"/>
      <c r="R580" s="196"/>
      <c r="S580" s="196"/>
      <c r="T580" s="196"/>
      <c r="U580" s="196"/>
      <c r="V580" s="196"/>
      <c r="W580" s="196"/>
      <c r="X580" s="196"/>
      <c r="Y580" s="196"/>
      <c r="Z580" s="196"/>
      <c r="AA580" s="196"/>
      <c r="AB580" s="196"/>
      <c r="AC580" s="197">
        <v>19</v>
      </c>
      <c r="AD580" s="197"/>
    </row>
    <row r="581" spans="2:30" x14ac:dyDescent="0.25">
      <c r="C581" s="157" t="s">
        <v>2</v>
      </c>
      <c r="G581" s="157" t="s">
        <v>2</v>
      </c>
      <c r="K581" s="157" t="s">
        <v>2</v>
      </c>
      <c r="O581" s="196" t="s">
        <v>893</v>
      </c>
      <c r="P581" s="196"/>
      <c r="Q581" s="196"/>
      <c r="R581" s="196"/>
      <c r="S581" s="196"/>
      <c r="T581" s="196"/>
      <c r="U581" s="196"/>
      <c r="V581" s="196"/>
      <c r="W581" s="196"/>
      <c r="X581" s="196"/>
      <c r="Y581" s="196"/>
      <c r="Z581" s="196"/>
      <c r="AA581" s="196"/>
      <c r="AB581" s="196"/>
      <c r="AC581" s="197">
        <v>126.99</v>
      </c>
      <c r="AD581" s="197"/>
    </row>
    <row r="582" spans="2:30" x14ac:dyDescent="0.25">
      <c r="C582" s="157" t="s">
        <v>2</v>
      </c>
      <c r="G582" s="157" t="s">
        <v>2</v>
      </c>
      <c r="K582" s="157" t="s">
        <v>2</v>
      </c>
      <c r="O582" s="196" t="s">
        <v>894</v>
      </c>
      <c r="P582" s="196"/>
      <c r="Q582" s="196"/>
      <c r="R582" s="196"/>
      <c r="S582" s="196"/>
      <c r="T582" s="196"/>
      <c r="U582" s="196"/>
      <c r="V582" s="196"/>
      <c r="W582" s="196"/>
      <c r="X582" s="196"/>
      <c r="Y582" s="196"/>
      <c r="Z582" s="196"/>
      <c r="AA582" s="196"/>
      <c r="AB582" s="196"/>
      <c r="AC582" s="197">
        <v>618.6</v>
      </c>
      <c r="AD582" s="197"/>
    </row>
    <row r="583" spans="2:30" x14ac:dyDescent="0.25">
      <c r="B583" s="184" t="s">
        <v>895</v>
      </c>
      <c r="C583" s="184"/>
      <c r="D583" s="184"/>
      <c r="F583" s="184" t="s">
        <v>427</v>
      </c>
      <c r="G583" s="184"/>
      <c r="H583" s="184"/>
      <c r="I583" s="184"/>
      <c r="J583" s="184" t="s">
        <v>785</v>
      </c>
      <c r="K583" s="184"/>
      <c r="L583" s="184"/>
      <c r="N583" s="184" t="s">
        <v>786</v>
      </c>
      <c r="O583" s="184"/>
      <c r="P583" s="184"/>
      <c r="Q583" s="184"/>
      <c r="R583" s="184"/>
      <c r="S583" s="184"/>
      <c r="T583" s="184"/>
      <c r="U583" s="184"/>
      <c r="V583" s="184"/>
      <c r="W583" s="184"/>
      <c r="X583" s="184"/>
      <c r="Y583" s="184"/>
      <c r="Z583" s="184"/>
      <c r="AA583" s="184"/>
      <c r="AC583" s="198">
        <v>5804.93</v>
      </c>
      <c r="AD583" s="198"/>
    </row>
    <row r="584" spans="2:30" x14ac:dyDescent="0.25">
      <c r="C584" s="157" t="s">
        <v>2</v>
      </c>
      <c r="G584" s="157" t="s">
        <v>2</v>
      </c>
      <c r="K584" s="157" t="s">
        <v>2</v>
      </c>
      <c r="O584" s="196" t="s">
        <v>896</v>
      </c>
      <c r="P584" s="196"/>
      <c r="Q584" s="196"/>
      <c r="R584" s="196"/>
      <c r="S584" s="196"/>
      <c r="T584" s="196"/>
      <c r="U584" s="196"/>
      <c r="V584" s="196"/>
      <c r="W584" s="196"/>
      <c r="X584" s="196"/>
      <c r="Y584" s="196"/>
      <c r="Z584" s="196"/>
      <c r="AA584" s="196"/>
      <c r="AB584" s="196"/>
    </row>
    <row r="585" spans="2:30" x14ac:dyDescent="0.25">
      <c r="B585" s="184" t="s">
        <v>897</v>
      </c>
      <c r="C585" s="184"/>
      <c r="D585" s="184"/>
      <c r="F585" s="184" t="s">
        <v>427</v>
      </c>
      <c r="G585" s="184"/>
      <c r="H585" s="184"/>
      <c r="I585" s="184"/>
      <c r="J585" s="184" t="s">
        <v>898</v>
      </c>
      <c r="K585" s="184"/>
      <c r="L585" s="184"/>
      <c r="N585" s="184" t="s">
        <v>899</v>
      </c>
      <c r="O585" s="184"/>
      <c r="P585" s="184"/>
      <c r="Q585" s="184"/>
      <c r="R585" s="184"/>
      <c r="S585" s="184"/>
      <c r="T585" s="184"/>
      <c r="U585" s="184"/>
      <c r="V585" s="184"/>
      <c r="W585" s="184"/>
      <c r="X585" s="184"/>
      <c r="Y585" s="184"/>
      <c r="Z585" s="184"/>
      <c r="AA585" s="184"/>
      <c r="AC585" s="198">
        <v>397.99</v>
      </c>
      <c r="AD585" s="198"/>
    </row>
    <row r="586" spans="2:30" x14ac:dyDescent="0.25">
      <c r="C586" s="157" t="s">
        <v>2</v>
      </c>
      <c r="G586" s="157" t="s">
        <v>2</v>
      </c>
      <c r="K586" s="157" t="s">
        <v>2</v>
      </c>
      <c r="O586" s="196" t="s">
        <v>712</v>
      </c>
      <c r="P586" s="196"/>
      <c r="Q586" s="196"/>
      <c r="R586" s="196"/>
      <c r="S586" s="196"/>
      <c r="T586" s="196"/>
      <c r="U586" s="196"/>
      <c r="V586" s="196"/>
      <c r="W586" s="196"/>
      <c r="X586" s="196"/>
      <c r="Y586" s="196"/>
      <c r="Z586" s="196"/>
      <c r="AA586" s="196"/>
      <c r="AB586" s="196"/>
    </row>
    <row r="587" spans="2:30" x14ac:dyDescent="0.25">
      <c r="B587" s="184" t="s">
        <v>900</v>
      </c>
      <c r="C587" s="184"/>
      <c r="D587" s="184"/>
      <c r="F587" s="184" t="s">
        <v>427</v>
      </c>
      <c r="G587" s="184"/>
      <c r="H587" s="184"/>
      <c r="I587" s="184"/>
      <c r="J587" s="184" t="s">
        <v>901</v>
      </c>
      <c r="K587" s="184"/>
      <c r="L587" s="184"/>
      <c r="N587" s="184" t="s">
        <v>902</v>
      </c>
      <c r="O587" s="184"/>
      <c r="P587" s="184"/>
      <c r="Q587" s="184"/>
      <c r="R587" s="184"/>
      <c r="S587" s="184"/>
      <c r="T587" s="184"/>
      <c r="U587" s="184"/>
      <c r="V587" s="184"/>
      <c r="W587" s="184"/>
      <c r="X587" s="184"/>
      <c r="Y587" s="184"/>
      <c r="Z587" s="184"/>
      <c r="AA587" s="184"/>
      <c r="AC587" s="198">
        <v>41.44</v>
      </c>
      <c r="AD587" s="198"/>
    </row>
    <row r="588" spans="2:30" x14ac:dyDescent="0.25">
      <c r="C588" s="157" t="s">
        <v>2</v>
      </c>
      <c r="G588" s="157" t="s">
        <v>2</v>
      </c>
      <c r="K588" s="157" t="s">
        <v>2</v>
      </c>
      <c r="O588" s="196" t="s">
        <v>712</v>
      </c>
      <c r="P588" s="196"/>
      <c r="Q588" s="196"/>
      <c r="R588" s="196"/>
      <c r="S588" s="196"/>
      <c r="T588" s="196"/>
      <c r="U588" s="196"/>
      <c r="V588" s="196"/>
      <c r="W588" s="196"/>
      <c r="X588" s="196"/>
      <c r="Y588" s="196"/>
      <c r="Z588" s="196"/>
      <c r="AA588" s="196"/>
      <c r="AB588" s="196"/>
    </row>
    <row r="589" spans="2:30" x14ac:dyDescent="0.25">
      <c r="B589" s="184" t="s">
        <v>903</v>
      </c>
      <c r="C589" s="184"/>
      <c r="D589" s="184"/>
      <c r="F589" s="184" t="s">
        <v>427</v>
      </c>
      <c r="G589" s="184"/>
      <c r="H589" s="184"/>
      <c r="I589" s="184"/>
      <c r="J589" s="184" t="s">
        <v>827</v>
      </c>
      <c r="K589" s="184"/>
      <c r="L589" s="184"/>
      <c r="N589" s="184" t="s">
        <v>828</v>
      </c>
      <c r="O589" s="184"/>
      <c r="P589" s="184"/>
      <c r="Q589" s="184"/>
      <c r="R589" s="184"/>
      <c r="S589" s="184"/>
      <c r="T589" s="184"/>
      <c r="U589" s="184"/>
      <c r="V589" s="184"/>
      <c r="W589" s="184"/>
      <c r="X589" s="184"/>
      <c r="Y589" s="184"/>
      <c r="Z589" s="184"/>
      <c r="AA589" s="184"/>
      <c r="AC589" s="198">
        <v>23000</v>
      </c>
      <c r="AD589" s="198"/>
    </row>
    <row r="590" spans="2:30" x14ac:dyDescent="0.25">
      <c r="C590" s="157" t="s">
        <v>2</v>
      </c>
      <c r="G590" s="157" t="s">
        <v>2</v>
      </c>
      <c r="K590" s="157" t="s">
        <v>2</v>
      </c>
      <c r="O590" s="196" t="s">
        <v>904</v>
      </c>
      <c r="P590" s="196"/>
      <c r="Q590" s="196"/>
      <c r="R590" s="196"/>
      <c r="S590" s="196"/>
      <c r="T590" s="196"/>
      <c r="U590" s="196"/>
      <c r="V590" s="196"/>
      <c r="W590" s="196"/>
      <c r="X590" s="196"/>
      <c r="Y590" s="196"/>
      <c r="Z590" s="196"/>
      <c r="AA590" s="196"/>
      <c r="AB590" s="196"/>
    </row>
    <row r="591" spans="2:30" x14ac:dyDescent="0.25">
      <c r="B591" s="184" t="s">
        <v>905</v>
      </c>
      <c r="C591" s="184"/>
      <c r="D591" s="184"/>
      <c r="F591" s="184" t="s">
        <v>427</v>
      </c>
      <c r="G591" s="184"/>
      <c r="H591" s="184"/>
      <c r="I591" s="184"/>
      <c r="J591" s="184" t="s">
        <v>906</v>
      </c>
      <c r="K591" s="184"/>
      <c r="L591" s="184"/>
      <c r="N591" s="184" t="s">
        <v>907</v>
      </c>
      <c r="O591" s="184"/>
      <c r="P591" s="184"/>
      <c r="Q591" s="184"/>
      <c r="R591" s="184"/>
      <c r="S591" s="184"/>
      <c r="T591" s="184"/>
      <c r="U591" s="184"/>
      <c r="V591" s="184"/>
      <c r="W591" s="184"/>
      <c r="X591" s="184"/>
      <c r="Y591" s="184"/>
      <c r="Z591" s="184"/>
      <c r="AA591" s="184"/>
      <c r="AC591" s="198">
        <v>336.55</v>
      </c>
      <c r="AD591" s="198"/>
    </row>
    <row r="592" spans="2:30" x14ac:dyDescent="0.25">
      <c r="C592" s="157" t="s">
        <v>2</v>
      </c>
      <c r="G592" s="157" t="s">
        <v>2</v>
      </c>
      <c r="K592" s="157" t="s">
        <v>2</v>
      </c>
      <c r="O592" s="196" t="s">
        <v>732</v>
      </c>
      <c r="P592" s="196"/>
      <c r="Q592" s="196"/>
      <c r="R592" s="196"/>
      <c r="S592" s="196"/>
      <c r="T592" s="196"/>
      <c r="U592" s="196"/>
      <c r="V592" s="196"/>
      <c r="W592" s="196"/>
      <c r="X592" s="196"/>
      <c r="Y592" s="196"/>
      <c r="Z592" s="196"/>
      <c r="AA592" s="196"/>
      <c r="AB592" s="196"/>
      <c r="AC592" s="197">
        <v>212.8</v>
      </c>
      <c r="AD592" s="197"/>
    </row>
    <row r="593" spans="2:30" x14ac:dyDescent="0.25">
      <c r="C593" s="157" t="s">
        <v>2</v>
      </c>
      <c r="G593" s="157" t="s">
        <v>2</v>
      </c>
      <c r="K593" s="157" t="s">
        <v>2</v>
      </c>
      <c r="O593" s="196" t="s">
        <v>732</v>
      </c>
      <c r="P593" s="196"/>
      <c r="Q593" s="196"/>
      <c r="R593" s="196"/>
      <c r="S593" s="196"/>
      <c r="T593" s="196"/>
      <c r="U593" s="196"/>
      <c r="V593" s="196"/>
      <c r="W593" s="196"/>
      <c r="X593" s="196"/>
      <c r="Y593" s="196"/>
      <c r="Z593" s="196"/>
      <c r="AA593" s="196"/>
      <c r="AB593" s="196"/>
      <c r="AC593" s="197">
        <v>123.75</v>
      </c>
      <c r="AD593" s="197"/>
    </row>
    <row r="594" spans="2:30" x14ac:dyDescent="0.25">
      <c r="B594" s="184" t="s">
        <v>908</v>
      </c>
      <c r="C594" s="184"/>
      <c r="D594" s="184"/>
      <c r="F594" s="184" t="s">
        <v>427</v>
      </c>
      <c r="G594" s="184"/>
      <c r="H594" s="184"/>
      <c r="I594" s="184"/>
      <c r="J594" s="184" t="s">
        <v>909</v>
      </c>
      <c r="K594" s="184"/>
      <c r="L594" s="184"/>
      <c r="N594" s="184" t="s">
        <v>910</v>
      </c>
      <c r="O594" s="184"/>
      <c r="P594" s="184"/>
      <c r="Q594" s="184"/>
      <c r="R594" s="184"/>
      <c r="S594" s="184"/>
      <c r="T594" s="184"/>
      <c r="U594" s="184"/>
      <c r="V594" s="184"/>
      <c r="W594" s="184"/>
      <c r="X594" s="184"/>
      <c r="Y594" s="184"/>
      <c r="Z594" s="184"/>
      <c r="AA594" s="184"/>
      <c r="AC594" s="198">
        <v>500.01</v>
      </c>
      <c r="AD594" s="198"/>
    </row>
    <row r="595" spans="2:30" x14ac:dyDescent="0.25">
      <c r="C595" s="157" t="s">
        <v>2</v>
      </c>
      <c r="G595" s="157" t="s">
        <v>2</v>
      </c>
      <c r="K595" s="157" t="s">
        <v>2</v>
      </c>
      <c r="O595" s="196" t="s">
        <v>911</v>
      </c>
      <c r="P595" s="196"/>
      <c r="Q595" s="196"/>
      <c r="R595" s="196"/>
      <c r="S595" s="196"/>
      <c r="T595" s="196"/>
      <c r="U595" s="196"/>
      <c r="V595" s="196"/>
      <c r="W595" s="196"/>
      <c r="X595" s="196"/>
      <c r="Y595" s="196"/>
      <c r="Z595" s="196"/>
      <c r="AA595" s="196"/>
      <c r="AB595" s="196"/>
      <c r="AC595" s="197">
        <v>208.34</v>
      </c>
      <c r="AD595" s="197"/>
    </row>
    <row r="596" spans="2:30" x14ac:dyDescent="0.25">
      <c r="C596" s="157" t="s">
        <v>2</v>
      </c>
      <c r="G596" s="157" t="s">
        <v>2</v>
      </c>
      <c r="K596" s="157" t="s">
        <v>2</v>
      </c>
      <c r="O596" s="196" t="s">
        <v>912</v>
      </c>
      <c r="P596" s="196"/>
      <c r="Q596" s="196"/>
      <c r="R596" s="196"/>
      <c r="S596" s="196"/>
      <c r="T596" s="196"/>
      <c r="U596" s="196"/>
      <c r="V596" s="196"/>
      <c r="W596" s="196"/>
      <c r="X596" s="196"/>
      <c r="Y596" s="196"/>
      <c r="Z596" s="196"/>
      <c r="AA596" s="196"/>
      <c r="AB596" s="196"/>
      <c r="AC596" s="197">
        <v>291.67</v>
      </c>
      <c r="AD596" s="197"/>
    </row>
    <row r="597" spans="2:30" x14ac:dyDescent="0.25">
      <c r="B597" s="184" t="s">
        <v>913</v>
      </c>
      <c r="C597" s="184"/>
      <c r="D597" s="184"/>
      <c r="F597" s="184" t="s">
        <v>522</v>
      </c>
      <c r="G597" s="184"/>
      <c r="H597" s="184"/>
      <c r="I597" s="184"/>
      <c r="J597" s="184" t="s">
        <v>914</v>
      </c>
      <c r="K597" s="184"/>
      <c r="L597" s="184"/>
      <c r="N597" s="184" t="s">
        <v>915</v>
      </c>
      <c r="O597" s="184"/>
      <c r="P597" s="184"/>
      <c r="Q597" s="184"/>
      <c r="R597" s="184"/>
      <c r="S597" s="184"/>
      <c r="T597" s="184"/>
      <c r="U597" s="184"/>
      <c r="V597" s="184"/>
      <c r="W597" s="184"/>
      <c r="X597" s="184"/>
      <c r="Y597" s="184"/>
      <c r="Z597" s="184"/>
      <c r="AA597" s="184"/>
      <c r="AC597" s="198">
        <v>31.36</v>
      </c>
      <c r="AD597" s="198"/>
    </row>
    <row r="598" spans="2:30" x14ac:dyDescent="0.25">
      <c r="C598" s="157" t="s">
        <v>2</v>
      </c>
      <c r="G598" s="157" t="s">
        <v>2</v>
      </c>
      <c r="K598" s="157" t="s">
        <v>2</v>
      </c>
      <c r="O598" s="196" t="s">
        <v>712</v>
      </c>
      <c r="P598" s="196"/>
      <c r="Q598" s="196"/>
      <c r="R598" s="196"/>
      <c r="S598" s="196"/>
      <c r="T598" s="196"/>
      <c r="U598" s="196"/>
      <c r="V598" s="196"/>
      <c r="W598" s="196"/>
      <c r="X598" s="196"/>
      <c r="Y598" s="196"/>
      <c r="Z598" s="196"/>
      <c r="AA598" s="196"/>
      <c r="AB598" s="196"/>
    </row>
    <row r="599" spans="2:30" x14ac:dyDescent="0.25">
      <c r="B599" s="184" t="s">
        <v>916</v>
      </c>
      <c r="C599" s="184"/>
      <c r="D599" s="184"/>
      <c r="F599" s="184" t="s">
        <v>522</v>
      </c>
      <c r="G599" s="184"/>
      <c r="H599" s="184"/>
      <c r="I599" s="184"/>
      <c r="J599" s="184" t="s">
        <v>917</v>
      </c>
      <c r="K599" s="184"/>
      <c r="L599" s="184"/>
      <c r="N599" s="184" t="s">
        <v>918</v>
      </c>
      <c r="O599" s="184"/>
      <c r="P599" s="184"/>
      <c r="Q599" s="184"/>
      <c r="R599" s="184"/>
      <c r="S599" s="184"/>
      <c r="T599" s="184"/>
      <c r="U599" s="184"/>
      <c r="V599" s="184"/>
      <c r="W599" s="184"/>
      <c r="X599" s="184"/>
      <c r="Y599" s="184"/>
      <c r="Z599" s="184"/>
      <c r="AA599" s="184"/>
      <c r="AC599" s="198">
        <v>600.05999999999995</v>
      </c>
      <c r="AD599" s="198"/>
    </row>
    <row r="600" spans="2:30" x14ac:dyDescent="0.25">
      <c r="C600" s="157" t="s">
        <v>2</v>
      </c>
      <c r="G600" s="157" t="s">
        <v>2</v>
      </c>
      <c r="K600" s="157" t="s">
        <v>2</v>
      </c>
      <c r="O600" s="196" t="s">
        <v>919</v>
      </c>
      <c r="P600" s="196"/>
      <c r="Q600" s="196"/>
      <c r="R600" s="196"/>
      <c r="S600" s="196"/>
      <c r="T600" s="196"/>
      <c r="U600" s="196"/>
      <c r="V600" s="196"/>
      <c r="W600" s="196"/>
      <c r="X600" s="196"/>
      <c r="Y600" s="196"/>
      <c r="Z600" s="196"/>
      <c r="AA600" s="196"/>
      <c r="AB600" s="196"/>
      <c r="AC600" s="197">
        <v>137.5</v>
      </c>
      <c r="AD600" s="197"/>
    </row>
    <row r="601" spans="2:30" x14ac:dyDescent="0.25">
      <c r="C601" s="157" t="s">
        <v>2</v>
      </c>
      <c r="G601" s="157" t="s">
        <v>2</v>
      </c>
      <c r="K601" s="157" t="s">
        <v>2</v>
      </c>
      <c r="O601" s="196" t="s">
        <v>919</v>
      </c>
      <c r="P601" s="196"/>
      <c r="Q601" s="196"/>
      <c r="R601" s="196"/>
      <c r="S601" s="196"/>
      <c r="T601" s="196"/>
      <c r="U601" s="196"/>
      <c r="V601" s="196"/>
      <c r="W601" s="196"/>
      <c r="X601" s="196"/>
      <c r="Y601" s="196"/>
      <c r="Z601" s="196"/>
      <c r="AA601" s="196"/>
      <c r="AB601" s="196"/>
      <c r="AC601" s="197">
        <v>462.56</v>
      </c>
      <c r="AD601" s="197"/>
    </row>
    <row r="602" spans="2:30" x14ac:dyDescent="0.25">
      <c r="B602" s="184" t="s">
        <v>920</v>
      </c>
      <c r="C602" s="184"/>
      <c r="D602" s="184"/>
      <c r="F602" s="184" t="s">
        <v>522</v>
      </c>
      <c r="G602" s="184"/>
      <c r="H602" s="184"/>
      <c r="I602" s="184"/>
      <c r="J602" s="184" t="s">
        <v>743</v>
      </c>
      <c r="K602" s="184"/>
      <c r="L602" s="184"/>
      <c r="N602" s="184" t="s">
        <v>744</v>
      </c>
      <c r="O602" s="184"/>
      <c r="P602" s="184"/>
      <c r="Q602" s="184"/>
      <c r="R602" s="184"/>
      <c r="S602" s="184"/>
      <c r="T602" s="184"/>
      <c r="U602" s="184"/>
      <c r="V602" s="184"/>
      <c r="W602" s="184"/>
      <c r="X602" s="184"/>
      <c r="Y602" s="184"/>
      <c r="Z602" s="184"/>
      <c r="AA602" s="184"/>
      <c r="AC602" s="198">
        <v>247.52</v>
      </c>
      <c r="AD602" s="198"/>
    </row>
    <row r="603" spans="2:30" x14ac:dyDescent="0.25">
      <c r="C603" s="157" t="s">
        <v>2</v>
      </c>
      <c r="G603" s="157" t="s">
        <v>2</v>
      </c>
      <c r="K603" s="157" t="s">
        <v>2</v>
      </c>
      <c r="O603" s="196" t="s">
        <v>921</v>
      </c>
      <c r="P603" s="196"/>
      <c r="Q603" s="196"/>
      <c r="R603" s="196"/>
      <c r="S603" s="196"/>
      <c r="T603" s="196"/>
      <c r="U603" s="196"/>
      <c r="V603" s="196"/>
      <c r="W603" s="196"/>
      <c r="X603" s="196"/>
      <c r="Y603" s="196"/>
      <c r="Z603" s="196"/>
      <c r="AA603" s="196"/>
      <c r="AB603" s="196"/>
      <c r="AC603" s="197">
        <v>33.520000000000003</v>
      </c>
      <c r="AD603" s="197"/>
    </row>
    <row r="604" spans="2:30" x14ac:dyDescent="0.25">
      <c r="C604" s="157" t="s">
        <v>2</v>
      </c>
      <c r="G604" s="157" t="s">
        <v>2</v>
      </c>
      <c r="K604" s="157" t="s">
        <v>2</v>
      </c>
      <c r="O604" s="196" t="s">
        <v>922</v>
      </c>
      <c r="P604" s="196"/>
      <c r="Q604" s="196"/>
      <c r="R604" s="196"/>
      <c r="S604" s="196"/>
      <c r="T604" s="196"/>
      <c r="U604" s="196"/>
      <c r="V604" s="196"/>
      <c r="W604" s="196"/>
      <c r="X604" s="196"/>
      <c r="Y604" s="196"/>
      <c r="Z604" s="196"/>
      <c r="AA604" s="196"/>
      <c r="AB604" s="196"/>
      <c r="AC604" s="197">
        <v>15.98</v>
      </c>
      <c r="AD604" s="197"/>
    </row>
    <row r="605" spans="2:30" x14ac:dyDescent="0.25">
      <c r="C605" s="157" t="s">
        <v>2</v>
      </c>
      <c r="G605" s="157" t="s">
        <v>2</v>
      </c>
      <c r="K605" s="157" t="s">
        <v>2</v>
      </c>
      <c r="O605" s="196" t="s">
        <v>923</v>
      </c>
      <c r="P605" s="196"/>
      <c r="Q605" s="196"/>
      <c r="R605" s="196"/>
      <c r="S605" s="196"/>
      <c r="T605" s="196"/>
      <c r="U605" s="196"/>
      <c r="V605" s="196"/>
      <c r="W605" s="196"/>
      <c r="X605" s="196"/>
      <c r="Y605" s="196"/>
      <c r="Z605" s="196"/>
      <c r="AA605" s="196"/>
      <c r="AB605" s="196"/>
      <c r="AC605" s="197">
        <v>31.28</v>
      </c>
      <c r="AD605" s="197"/>
    </row>
    <row r="606" spans="2:30" x14ac:dyDescent="0.25">
      <c r="C606" s="157" t="s">
        <v>2</v>
      </c>
      <c r="G606" s="157" t="s">
        <v>2</v>
      </c>
      <c r="K606" s="157" t="s">
        <v>2</v>
      </c>
      <c r="O606" s="196" t="s">
        <v>924</v>
      </c>
      <c r="P606" s="196"/>
      <c r="Q606" s="196"/>
      <c r="R606" s="196"/>
      <c r="S606" s="196"/>
      <c r="T606" s="196"/>
      <c r="U606" s="196"/>
      <c r="V606" s="196"/>
      <c r="W606" s="196"/>
      <c r="X606" s="196"/>
      <c r="Y606" s="196"/>
      <c r="Z606" s="196"/>
      <c r="AA606" s="196"/>
      <c r="AB606" s="196"/>
      <c r="AC606" s="197">
        <v>16.649999999999999</v>
      </c>
      <c r="AD606" s="197"/>
    </row>
    <row r="607" spans="2:30" x14ac:dyDescent="0.25">
      <c r="C607" s="157" t="s">
        <v>2</v>
      </c>
      <c r="G607" s="157" t="s">
        <v>2</v>
      </c>
      <c r="K607" s="157" t="s">
        <v>2</v>
      </c>
      <c r="O607" s="196" t="s">
        <v>925</v>
      </c>
      <c r="P607" s="196"/>
      <c r="Q607" s="196"/>
      <c r="R607" s="196"/>
      <c r="S607" s="196"/>
      <c r="T607" s="196"/>
      <c r="U607" s="196"/>
      <c r="V607" s="196"/>
      <c r="W607" s="196"/>
      <c r="X607" s="196"/>
      <c r="Y607" s="196"/>
      <c r="Z607" s="196"/>
      <c r="AA607" s="196"/>
      <c r="AB607" s="196"/>
      <c r="AC607" s="197">
        <v>102.1</v>
      </c>
      <c r="AD607" s="197"/>
    </row>
    <row r="608" spans="2:30" x14ac:dyDescent="0.25">
      <c r="C608" s="157" t="s">
        <v>2</v>
      </c>
      <c r="G608" s="157" t="s">
        <v>2</v>
      </c>
      <c r="K608" s="157" t="s">
        <v>2</v>
      </c>
      <c r="O608" s="196" t="s">
        <v>926</v>
      </c>
      <c r="P608" s="196"/>
      <c r="Q608" s="196"/>
      <c r="R608" s="196"/>
      <c r="S608" s="196"/>
      <c r="T608" s="196"/>
      <c r="U608" s="196"/>
      <c r="V608" s="196"/>
      <c r="W608" s="196"/>
      <c r="X608" s="196"/>
      <c r="Y608" s="196"/>
      <c r="Z608" s="196"/>
      <c r="AA608" s="196"/>
      <c r="AB608" s="196"/>
      <c r="AC608" s="197">
        <v>47.99</v>
      </c>
      <c r="AD608" s="197"/>
    </row>
    <row r="609" spans="1:30" x14ac:dyDescent="0.25">
      <c r="B609" s="184" t="s">
        <v>927</v>
      </c>
      <c r="C609" s="184"/>
      <c r="D609" s="184"/>
      <c r="F609" s="184" t="s">
        <v>522</v>
      </c>
      <c r="G609" s="184"/>
      <c r="H609" s="184"/>
      <c r="I609" s="184"/>
      <c r="J609" s="184" t="s">
        <v>798</v>
      </c>
      <c r="K609" s="184"/>
      <c r="L609" s="184"/>
      <c r="N609" s="184" t="s">
        <v>799</v>
      </c>
      <c r="O609" s="184"/>
      <c r="P609" s="184"/>
      <c r="Q609" s="184"/>
      <c r="R609" s="184"/>
      <c r="S609" s="184"/>
      <c r="T609" s="184"/>
      <c r="U609" s="184"/>
      <c r="V609" s="184"/>
      <c r="W609" s="184"/>
      <c r="X609" s="184"/>
      <c r="Y609" s="184"/>
      <c r="Z609" s="184"/>
      <c r="AA609" s="184"/>
      <c r="AC609" s="198">
        <v>113.12</v>
      </c>
      <c r="AD609" s="198"/>
    </row>
    <row r="610" spans="1:30" x14ac:dyDescent="0.25">
      <c r="C610" s="157" t="s">
        <v>2</v>
      </c>
      <c r="G610" s="157" t="s">
        <v>2</v>
      </c>
      <c r="K610" s="157" t="s">
        <v>2</v>
      </c>
      <c r="O610" s="196" t="s">
        <v>712</v>
      </c>
      <c r="P610" s="196"/>
      <c r="Q610" s="196"/>
      <c r="R610" s="196"/>
      <c r="S610" s="196"/>
      <c r="T610" s="196"/>
      <c r="U610" s="196"/>
      <c r="V610" s="196"/>
      <c r="W610" s="196"/>
      <c r="X610" s="196"/>
      <c r="Y610" s="196"/>
      <c r="Z610" s="196"/>
      <c r="AA610" s="196"/>
      <c r="AB610" s="196"/>
    </row>
    <row r="611" spans="1:30" ht="21.75" customHeight="1" x14ac:dyDescent="0.25"/>
    <row r="612" spans="1:30" ht="12" customHeight="1" x14ac:dyDescent="0.25"/>
    <row r="613" spans="1:30" ht="13.5" customHeight="1" x14ac:dyDescent="0.25">
      <c r="A613" s="182" t="s">
        <v>380</v>
      </c>
      <c r="B613" s="182"/>
      <c r="C613" s="182"/>
      <c r="D613" s="182"/>
      <c r="E613" s="182"/>
      <c r="F613" s="182"/>
      <c r="G613" s="182"/>
      <c r="H613" s="182"/>
      <c r="I613" s="182"/>
      <c r="J613" s="182"/>
      <c r="K613" s="182"/>
      <c r="L613" s="182"/>
      <c r="M613" s="182"/>
      <c r="R613" s="183" t="s">
        <v>928</v>
      </c>
      <c r="S613" s="183"/>
      <c r="T613" s="183"/>
      <c r="U613" s="183"/>
      <c r="V613" s="183"/>
      <c r="W613" s="183"/>
      <c r="X613" s="183"/>
      <c r="Y613" s="183"/>
      <c r="Z613" s="183"/>
      <c r="AA613" s="183"/>
      <c r="AB613" s="183"/>
      <c r="AC613" s="183"/>
      <c r="AD613" s="183"/>
    </row>
    <row r="614" spans="1:30" ht="25.5" customHeight="1" x14ac:dyDescent="0.25">
      <c r="C614" s="188" t="s">
        <v>290</v>
      </c>
      <c r="D614" s="188"/>
      <c r="E614" s="188"/>
      <c r="F614" s="188"/>
      <c r="G614" s="188"/>
      <c r="H614" s="188"/>
      <c r="I614" s="188"/>
      <c r="J614" s="188"/>
      <c r="K614" s="188"/>
      <c r="L614" s="188"/>
      <c r="M614" s="188"/>
      <c r="N614" s="188"/>
      <c r="O614" s="188"/>
      <c r="P614" s="188"/>
      <c r="Q614" s="188"/>
      <c r="R614" s="188"/>
      <c r="S614" s="188"/>
      <c r="T614" s="188"/>
      <c r="U614" s="188"/>
      <c r="V614" s="188"/>
      <c r="W614" s="188"/>
      <c r="X614" s="188"/>
      <c r="Y614" s="188"/>
      <c r="Z614" s="188"/>
      <c r="AA614" s="188"/>
      <c r="AB614" s="188"/>
      <c r="AC614" s="188"/>
    </row>
    <row r="615" spans="1:30" ht="7.5" customHeight="1" x14ac:dyDescent="0.25"/>
    <row r="616" spans="1:30" ht="18.75" customHeight="1" x14ac:dyDescent="0.25">
      <c r="I616" s="202" t="s">
        <v>291</v>
      </c>
      <c r="J616" s="202"/>
      <c r="K616" s="202"/>
      <c r="L616" s="202"/>
      <c r="M616" s="202"/>
      <c r="N616" s="202"/>
      <c r="O616" s="202"/>
      <c r="P616" s="202"/>
      <c r="S616" s="203" t="s">
        <v>292</v>
      </c>
      <c r="T616" s="203"/>
      <c r="U616" s="203"/>
      <c r="V616" s="203"/>
      <c r="W616" s="203"/>
      <c r="X616" s="203"/>
      <c r="Y616" s="203"/>
    </row>
    <row r="617" spans="1:30" ht="6.75" customHeight="1" x14ac:dyDescent="0.25"/>
    <row r="618" spans="1:30" ht="14.25" customHeight="1" x14ac:dyDescent="0.25">
      <c r="A618" s="199" t="s">
        <v>293</v>
      </c>
      <c r="B618" s="199"/>
      <c r="C618" s="199"/>
      <c r="D618" s="199"/>
      <c r="E618" s="199"/>
      <c r="F618" s="199"/>
      <c r="G618" s="199"/>
      <c r="H618" s="199"/>
      <c r="I618" s="199"/>
      <c r="J618" s="199"/>
      <c r="K618" s="199"/>
      <c r="L618" s="199"/>
      <c r="M618" s="199"/>
      <c r="N618" s="199"/>
      <c r="O618" s="199"/>
    </row>
    <row r="619" spans="1:30" x14ac:dyDescent="0.25">
      <c r="B619" s="200" t="s">
        <v>294</v>
      </c>
      <c r="C619" s="200"/>
      <c r="D619" s="200"/>
      <c r="F619" s="200" t="s">
        <v>295</v>
      </c>
      <c r="G619" s="200"/>
      <c r="H619" s="200"/>
      <c r="I619" s="200"/>
      <c r="J619" s="200" t="s">
        <v>296</v>
      </c>
      <c r="K619" s="200"/>
      <c r="L619" s="200"/>
      <c r="N619" s="200" t="s">
        <v>297</v>
      </c>
      <c r="O619" s="200"/>
      <c r="P619" s="200"/>
      <c r="Q619" s="200"/>
      <c r="R619" s="200"/>
      <c r="S619" s="200"/>
      <c r="T619" s="200"/>
      <c r="U619" s="200"/>
      <c r="V619" s="200"/>
      <c r="W619" s="200"/>
      <c r="X619" s="200"/>
      <c r="Y619" s="200"/>
      <c r="Z619" s="200"/>
      <c r="AA619" s="200"/>
      <c r="AC619" s="201" t="s">
        <v>298</v>
      </c>
      <c r="AD619" s="201"/>
    </row>
    <row r="620" spans="1:30" x14ac:dyDescent="0.25">
      <c r="B620" s="184" t="s">
        <v>929</v>
      </c>
      <c r="C620" s="184"/>
      <c r="D620" s="184"/>
      <c r="F620" s="184" t="s">
        <v>522</v>
      </c>
      <c r="G620" s="184"/>
      <c r="H620" s="184"/>
      <c r="I620" s="184"/>
      <c r="J620" s="184" t="s">
        <v>808</v>
      </c>
      <c r="K620" s="184"/>
      <c r="L620" s="184"/>
      <c r="N620" s="184" t="s">
        <v>809</v>
      </c>
      <c r="O620" s="184"/>
      <c r="P620" s="184"/>
      <c r="Q620" s="184"/>
      <c r="R620" s="184"/>
      <c r="S620" s="184"/>
      <c r="T620" s="184"/>
      <c r="U620" s="184"/>
      <c r="V620" s="184"/>
      <c r="W620" s="184"/>
      <c r="X620" s="184"/>
      <c r="Y620" s="184"/>
      <c r="Z620" s="184"/>
      <c r="AA620" s="184"/>
      <c r="AC620" s="198">
        <v>5.71</v>
      </c>
      <c r="AD620" s="198"/>
    </row>
    <row r="621" spans="1:30" x14ac:dyDescent="0.25">
      <c r="C621" s="157" t="s">
        <v>2</v>
      </c>
      <c r="G621" s="157" t="s">
        <v>2</v>
      </c>
      <c r="K621" s="157" t="s">
        <v>2</v>
      </c>
      <c r="O621" s="196" t="s">
        <v>712</v>
      </c>
      <c r="P621" s="196"/>
      <c r="Q621" s="196"/>
      <c r="R621" s="196"/>
      <c r="S621" s="196"/>
      <c r="T621" s="196"/>
      <c r="U621" s="196"/>
      <c r="V621" s="196"/>
      <c r="W621" s="196"/>
      <c r="X621" s="196"/>
      <c r="Y621" s="196"/>
      <c r="Z621" s="196"/>
      <c r="AA621" s="196"/>
      <c r="AB621" s="196"/>
    </row>
    <row r="622" spans="1:30" x14ac:dyDescent="0.25">
      <c r="B622" s="184" t="s">
        <v>930</v>
      </c>
      <c r="C622" s="184"/>
      <c r="D622" s="184"/>
      <c r="F622" s="184" t="s">
        <v>522</v>
      </c>
      <c r="G622" s="184"/>
      <c r="H622" s="184"/>
      <c r="I622" s="184"/>
      <c r="J622" s="184" t="s">
        <v>931</v>
      </c>
      <c r="K622" s="184"/>
      <c r="L622" s="184"/>
      <c r="N622" s="184" t="s">
        <v>932</v>
      </c>
      <c r="O622" s="184"/>
      <c r="P622" s="184"/>
      <c r="Q622" s="184"/>
      <c r="R622" s="184"/>
      <c r="S622" s="184"/>
      <c r="T622" s="184"/>
      <c r="U622" s="184"/>
      <c r="V622" s="184"/>
      <c r="W622" s="184"/>
      <c r="X622" s="184"/>
      <c r="Y622" s="184"/>
      <c r="Z622" s="184"/>
      <c r="AA622" s="184"/>
      <c r="AC622" s="198">
        <v>1835.95</v>
      </c>
      <c r="AD622" s="198"/>
    </row>
    <row r="623" spans="1:30" x14ac:dyDescent="0.25">
      <c r="C623" s="157" t="s">
        <v>2</v>
      </c>
      <c r="G623" s="157" t="s">
        <v>2</v>
      </c>
      <c r="K623" s="157" t="s">
        <v>2</v>
      </c>
      <c r="O623" s="196" t="s">
        <v>933</v>
      </c>
      <c r="P623" s="196"/>
      <c r="Q623" s="196"/>
      <c r="R623" s="196"/>
      <c r="S623" s="196"/>
      <c r="T623" s="196"/>
      <c r="U623" s="196"/>
      <c r="V623" s="196"/>
      <c r="W623" s="196"/>
      <c r="X623" s="196"/>
      <c r="Y623" s="196"/>
      <c r="Z623" s="196"/>
      <c r="AA623" s="196"/>
      <c r="AB623" s="196"/>
    </row>
    <row r="624" spans="1:30" x14ac:dyDescent="0.25">
      <c r="B624" s="184" t="s">
        <v>934</v>
      </c>
      <c r="C624" s="184"/>
      <c r="D624" s="184"/>
      <c r="F624" s="184" t="s">
        <v>522</v>
      </c>
      <c r="G624" s="184"/>
      <c r="H624" s="184"/>
      <c r="I624" s="184"/>
      <c r="J624" s="184" t="s">
        <v>935</v>
      </c>
      <c r="K624" s="184"/>
      <c r="L624" s="184"/>
      <c r="N624" s="184" t="s">
        <v>936</v>
      </c>
      <c r="O624" s="184"/>
      <c r="P624" s="184"/>
      <c r="Q624" s="184"/>
      <c r="R624" s="184"/>
      <c r="S624" s="184"/>
      <c r="T624" s="184"/>
      <c r="U624" s="184"/>
      <c r="V624" s="184"/>
      <c r="W624" s="184"/>
      <c r="X624" s="184"/>
      <c r="Y624" s="184"/>
      <c r="Z624" s="184"/>
      <c r="AA624" s="184"/>
      <c r="AC624" s="198">
        <v>822.36</v>
      </c>
      <c r="AD624" s="198"/>
    </row>
    <row r="625" spans="2:30" x14ac:dyDescent="0.25">
      <c r="C625" s="157" t="s">
        <v>2</v>
      </c>
      <c r="G625" s="157" t="s">
        <v>2</v>
      </c>
      <c r="K625" s="157" t="s">
        <v>2</v>
      </c>
      <c r="O625" s="196" t="s">
        <v>937</v>
      </c>
      <c r="P625" s="196"/>
      <c r="Q625" s="196"/>
      <c r="R625" s="196"/>
      <c r="S625" s="196"/>
      <c r="T625" s="196"/>
      <c r="U625" s="196"/>
      <c r="V625" s="196"/>
      <c r="W625" s="196"/>
      <c r="X625" s="196"/>
      <c r="Y625" s="196"/>
      <c r="Z625" s="196"/>
      <c r="AA625" s="196"/>
      <c r="AB625" s="196"/>
      <c r="AC625" s="197">
        <v>45.3</v>
      </c>
      <c r="AD625" s="197"/>
    </row>
    <row r="626" spans="2:30" x14ac:dyDescent="0.25">
      <c r="C626" s="157" t="s">
        <v>2</v>
      </c>
      <c r="G626" s="157" t="s">
        <v>2</v>
      </c>
      <c r="K626" s="157" t="s">
        <v>2</v>
      </c>
      <c r="O626" s="196" t="s">
        <v>938</v>
      </c>
      <c r="P626" s="196"/>
      <c r="Q626" s="196"/>
      <c r="R626" s="196"/>
      <c r="S626" s="196"/>
      <c r="T626" s="196"/>
      <c r="U626" s="196"/>
      <c r="V626" s="196"/>
      <c r="W626" s="196"/>
      <c r="X626" s="196"/>
      <c r="Y626" s="196"/>
      <c r="Z626" s="196"/>
      <c r="AA626" s="196"/>
      <c r="AB626" s="196"/>
      <c r="AC626" s="197">
        <v>24.84</v>
      </c>
      <c r="AD626" s="197"/>
    </row>
    <row r="627" spans="2:30" x14ac:dyDescent="0.25">
      <c r="C627" s="157" t="s">
        <v>2</v>
      </c>
      <c r="G627" s="157" t="s">
        <v>2</v>
      </c>
      <c r="K627" s="157" t="s">
        <v>2</v>
      </c>
      <c r="O627" s="196" t="s">
        <v>939</v>
      </c>
      <c r="P627" s="196"/>
      <c r="Q627" s="196"/>
      <c r="R627" s="196"/>
      <c r="S627" s="196"/>
      <c r="T627" s="196"/>
      <c r="U627" s="196"/>
      <c r="V627" s="196"/>
      <c r="W627" s="196"/>
      <c r="X627" s="196"/>
      <c r="Y627" s="196"/>
      <c r="Z627" s="196"/>
      <c r="AA627" s="196"/>
      <c r="AB627" s="196"/>
      <c r="AC627" s="197">
        <v>62.96</v>
      </c>
      <c r="AD627" s="197"/>
    </row>
    <row r="628" spans="2:30" x14ac:dyDescent="0.25">
      <c r="C628" s="157" t="s">
        <v>2</v>
      </c>
      <c r="G628" s="157" t="s">
        <v>2</v>
      </c>
      <c r="K628" s="157" t="s">
        <v>2</v>
      </c>
      <c r="O628" s="196" t="s">
        <v>938</v>
      </c>
      <c r="P628" s="196"/>
      <c r="Q628" s="196"/>
      <c r="R628" s="196"/>
      <c r="S628" s="196"/>
      <c r="T628" s="196"/>
      <c r="U628" s="196"/>
      <c r="V628" s="196"/>
      <c r="W628" s="196"/>
      <c r="X628" s="196"/>
      <c r="Y628" s="196"/>
      <c r="Z628" s="196"/>
      <c r="AA628" s="196"/>
      <c r="AB628" s="196"/>
      <c r="AC628" s="197">
        <v>193.32</v>
      </c>
      <c r="AD628" s="197"/>
    </row>
    <row r="629" spans="2:30" x14ac:dyDescent="0.25">
      <c r="C629" s="157" t="s">
        <v>2</v>
      </c>
      <c r="G629" s="157" t="s">
        <v>2</v>
      </c>
      <c r="K629" s="157" t="s">
        <v>2</v>
      </c>
      <c r="O629" s="196" t="s">
        <v>937</v>
      </c>
      <c r="P629" s="196"/>
      <c r="Q629" s="196"/>
      <c r="R629" s="196"/>
      <c r="S629" s="196"/>
      <c r="T629" s="196"/>
      <c r="U629" s="196"/>
      <c r="V629" s="196"/>
      <c r="W629" s="196"/>
      <c r="X629" s="196"/>
      <c r="Y629" s="196"/>
      <c r="Z629" s="196"/>
      <c r="AA629" s="196"/>
      <c r="AB629" s="196"/>
      <c r="AC629" s="197">
        <v>467.45</v>
      </c>
      <c r="AD629" s="197"/>
    </row>
    <row r="630" spans="2:30" x14ac:dyDescent="0.25">
      <c r="C630" s="157" t="s">
        <v>2</v>
      </c>
      <c r="G630" s="157" t="s">
        <v>2</v>
      </c>
      <c r="K630" s="157" t="s">
        <v>2</v>
      </c>
      <c r="O630" s="196" t="s">
        <v>939</v>
      </c>
      <c r="P630" s="196"/>
      <c r="Q630" s="196"/>
      <c r="R630" s="196"/>
      <c r="S630" s="196"/>
      <c r="T630" s="196"/>
      <c r="U630" s="196"/>
      <c r="V630" s="196"/>
      <c r="W630" s="196"/>
      <c r="X630" s="196"/>
      <c r="Y630" s="196"/>
      <c r="Z630" s="196"/>
      <c r="AA630" s="196"/>
      <c r="AB630" s="196"/>
      <c r="AC630" s="197">
        <v>28.49</v>
      </c>
      <c r="AD630" s="197"/>
    </row>
    <row r="631" spans="2:30" x14ac:dyDescent="0.25">
      <c r="B631" s="184" t="s">
        <v>940</v>
      </c>
      <c r="C631" s="184"/>
      <c r="D631" s="184"/>
      <c r="F631" s="184" t="s">
        <v>522</v>
      </c>
      <c r="G631" s="184"/>
      <c r="H631" s="184"/>
      <c r="I631" s="184"/>
      <c r="J631" s="184" t="s">
        <v>941</v>
      </c>
      <c r="K631" s="184"/>
      <c r="L631" s="184"/>
      <c r="N631" s="184" t="s">
        <v>942</v>
      </c>
      <c r="O631" s="184"/>
      <c r="P631" s="184"/>
      <c r="Q631" s="184"/>
      <c r="R631" s="184"/>
      <c r="S631" s="184"/>
      <c r="T631" s="184"/>
      <c r="U631" s="184"/>
      <c r="V631" s="184"/>
      <c r="W631" s="184"/>
      <c r="X631" s="184"/>
      <c r="Y631" s="184"/>
      <c r="Z631" s="184"/>
      <c r="AA631" s="184"/>
      <c r="AC631" s="198">
        <v>175</v>
      </c>
      <c r="AD631" s="198"/>
    </row>
    <row r="632" spans="2:30" x14ac:dyDescent="0.25">
      <c r="C632" s="157" t="s">
        <v>2</v>
      </c>
      <c r="G632" s="157" t="s">
        <v>2</v>
      </c>
      <c r="K632" s="157" t="s">
        <v>2</v>
      </c>
      <c r="O632" s="196" t="s">
        <v>943</v>
      </c>
      <c r="P632" s="196"/>
      <c r="Q632" s="196"/>
      <c r="R632" s="196"/>
      <c r="S632" s="196"/>
      <c r="T632" s="196"/>
      <c r="U632" s="196"/>
      <c r="V632" s="196"/>
      <c r="W632" s="196"/>
      <c r="X632" s="196"/>
      <c r="Y632" s="196"/>
      <c r="Z632" s="196"/>
      <c r="AA632" s="196"/>
      <c r="AB632" s="196"/>
    </row>
    <row r="633" spans="2:30" x14ac:dyDescent="0.25">
      <c r="B633" s="184" t="s">
        <v>944</v>
      </c>
      <c r="C633" s="184"/>
      <c r="D633" s="184"/>
      <c r="F633" s="184" t="s">
        <v>522</v>
      </c>
      <c r="G633" s="184"/>
      <c r="H633" s="184"/>
      <c r="I633" s="184"/>
      <c r="J633" s="184" t="s">
        <v>945</v>
      </c>
      <c r="K633" s="184"/>
      <c r="L633" s="184"/>
      <c r="N633" s="184" t="s">
        <v>946</v>
      </c>
      <c r="O633" s="184"/>
      <c r="P633" s="184"/>
      <c r="Q633" s="184"/>
      <c r="R633" s="184"/>
      <c r="S633" s="184"/>
      <c r="T633" s="184"/>
      <c r="U633" s="184"/>
      <c r="V633" s="184"/>
      <c r="W633" s="184"/>
      <c r="X633" s="184"/>
      <c r="Y633" s="184"/>
      <c r="Z633" s="184"/>
      <c r="AA633" s="184"/>
      <c r="AC633" s="198">
        <v>4000</v>
      </c>
      <c r="AD633" s="198"/>
    </row>
    <row r="634" spans="2:30" x14ac:dyDescent="0.25">
      <c r="C634" s="157" t="s">
        <v>2</v>
      </c>
      <c r="G634" s="157" t="s">
        <v>2</v>
      </c>
      <c r="K634" s="157" t="s">
        <v>2</v>
      </c>
      <c r="O634" s="196" t="s">
        <v>947</v>
      </c>
      <c r="P634" s="196"/>
      <c r="Q634" s="196"/>
      <c r="R634" s="196"/>
      <c r="S634" s="196"/>
      <c r="T634" s="196"/>
      <c r="U634" s="196"/>
      <c r="V634" s="196"/>
      <c r="W634" s="196"/>
      <c r="X634" s="196"/>
      <c r="Y634" s="196"/>
      <c r="Z634" s="196"/>
      <c r="AA634" s="196"/>
      <c r="AB634" s="196"/>
    </row>
    <row r="635" spans="2:30" x14ac:dyDescent="0.25">
      <c r="B635" s="184" t="s">
        <v>948</v>
      </c>
      <c r="C635" s="184"/>
      <c r="D635" s="184"/>
      <c r="F635" s="184" t="s">
        <v>522</v>
      </c>
      <c r="G635" s="184"/>
      <c r="H635" s="184"/>
      <c r="I635" s="184"/>
      <c r="J635" s="184" t="s">
        <v>301</v>
      </c>
      <c r="K635" s="184"/>
      <c r="L635" s="184"/>
      <c r="N635" s="184" t="s">
        <v>302</v>
      </c>
      <c r="O635" s="184"/>
      <c r="P635" s="184"/>
      <c r="Q635" s="184"/>
      <c r="R635" s="184"/>
      <c r="S635" s="184"/>
      <c r="T635" s="184"/>
      <c r="U635" s="184"/>
      <c r="V635" s="184"/>
      <c r="W635" s="184"/>
      <c r="X635" s="184"/>
      <c r="Y635" s="184"/>
      <c r="Z635" s="184"/>
      <c r="AA635" s="184"/>
      <c r="AC635" s="198">
        <v>8140</v>
      </c>
      <c r="AD635" s="198"/>
    </row>
    <row r="636" spans="2:30" x14ac:dyDescent="0.25">
      <c r="C636" s="157" t="s">
        <v>2</v>
      </c>
      <c r="G636" s="157" t="s">
        <v>2</v>
      </c>
      <c r="K636" s="157" t="s">
        <v>2</v>
      </c>
      <c r="O636" s="196" t="s">
        <v>303</v>
      </c>
      <c r="P636" s="196"/>
      <c r="Q636" s="196"/>
      <c r="R636" s="196"/>
      <c r="S636" s="196"/>
      <c r="T636" s="196"/>
      <c r="U636" s="196"/>
      <c r="V636" s="196"/>
      <c r="W636" s="196"/>
      <c r="X636" s="196"/>
      <c r="Y636" s="196"/>
      <c r="Z636" s="196"/>
      <c r="AA636" s="196"/>
      <c r="AB636" s="196"/>
      <c r="AC636" s="197">
        <v>440</v>
      </c>
      <c r="AD636" s="197"/>
    </row>
    <row r="637" spans="2:30" x14ac:dyDescent="0.25">
      <c r="C637" s="157" t="s">
        <v>2</v>
      </c>
      <c r="G637" s="157" t="s">
        <v>2</v>
      </c>
      <c r="K637" s="157" t="s">
        <v>2</v>
      </c>
      <c r="O637" s="196" t="s">
        <v>303</v>
      </c>
      <c r="P637" s="196"/>
      <c r="Q637" s="196"/>
      <c r="R637" s="196"/>
      <c r="S637" s="196"/>
      <c r="T637" s="196"/>
      <c r="U637" s="196"/>
      <c r="V637" s="196"/>
      <c r="W637" s="196"/>
      <c r="X637" s="196"/>
      <c r="Y637" s="196"/>
      <c r="Z637" s="196"/>
      <c r="AA637" s="196"/>
      <c r="AB637" s="196"/>
      <c r="AC637" s="197">
        <v>550</v>
      </c>
      <c r="AD637" s="197"/>
    </row>
    <row r="638" spans="2:30" x14ac:dyDescent="0.25">
      <c r="C638" s="157" t="s">
        <v>2</v>
      </c>
      <c r="G638" s="157" t="s">
        <v>2</v>
      </c>
      <c r="K638" s="157" t="s">
        <v>2</v>
      </c>
      <c r="O638" s="196" t="s">
        <v>303</v>
      </c>
      <c r="P638" s="196"/>
      <c r="Q638" s="196"/>
      <c r="R638" s="196"/>
      <c r="S638" s="196"/>
      <c r="T638" s="196"/>
      <c r="U638" s="196"/>
      <c r="V638" s="196"/>
      <c r="W638" s="196"/>
      <c r="X638" s="196"/>
      <c r="Y638" s="196"/>
      <c r="Z638" s="196"/>
      <c r="AA638" s="196"/>
      <c r="AB638" s="196"/>
      <c r="AC638" s="197">
        <v>2600</v>
      </c>
      <c r="AD638" s="197"/>
    </row>
    <row r="639" spans="2:30" x14ac:dyDescent="0.25">
      <c r="C639" s="157" t="s">
        <v>2</v>
      </c>
      <c r="G639" s="157" t="s">
        <v>2</v>
      </c>
      <c r="K639" s="157" t="s">
        <v>2</v>
      </c>
      <c r="O639" s="196" t="s">
        <v>303</v>
      </c>
      <c r="P639" s="196"/>
      <c r="Q639" s="196"/>
      <c r="R639" s="196"/>
      <c r="S639" s="196"/>
      <c r="T639" s="196"/>
      <c r="U639" s="196"/>
      <c r="V639" s="196"/>
      <c r="W639" s="196"/>
      <c r="X639" s="196"/>
      <c r="Y639" s="196"/>
      <c r="Z639" s="196"/>
      <c r="AA639" s="196"/>
      <c r="AB639" s="196"/>
      <c r="AC639" s="197">
        <v>4550</v>
      </c>
      <c r="AD639" s="197"/>
    </row>
    <row r="640" spans="2:30" x14ac:dyDescent="0.25">
      <c r="B640" s="184" t="s">
        <v>949</v>
      </c>
      <c r="C640" s="184"/>
      <c r="D640" s="184"/>
      <c r="F640" s="184" t="s">
        <v>568</v>
      </c>
      <c r="G640" s="184"/>
      <c r="H640" s="184"/>
      <c r="I640" s="184"/>
      <c r="J640" s="184" t="s">
        <v>950</v>
      </c>
      <c r="K640" s="184"/>
      <c r="L640" s="184"/>
      <c r="N640" s="184" t="s">
        <v>951</v>
      </c>
      <c r="O640" s="184"/>
      <c r="P640" s="184"/>
      <c r="Q640" s="184"/>
      <c r="R640" s="184"/>
      <c r="S640" s="184"/>
      <c r="T640" s="184"/>
      <c r="U640" s="184"/>
      <c r="V640" s="184"/>
      <c r="W640" s="184"/>
      <c r="X640" s="184"/>
      <c r="Y640" s="184"/>
      <c r="Z640" s="184"/>
      <c r="AA640" s="184"/>
      <c r="AC640" s="198">
        <v>669.21</v>
      </c>
      <c r="AD640" s="198"/>
    </row>
    <row r="641" spans="2:30" x14ac:dyDescent="0.25">
      <c r="C641" s="157" t="s">
        <v>2</v>
      </c>
      <c r="G641" s="157" t="s">
        <v>2</v>
      </c>
      <c r="K641" s="157" t="s">
        <v>2</v>
      </c>
      <c r="O641" s="196" t="s">
        <v>952</v>
      </c>
      <c r="P641" s="196"/>
      <c r="Q641" s="196"/>
      <c r="R641" s="196"/>
      <c r="S641" s="196"/>
      <c r="T641" s="196"/>
      <c r="U641" s="196"/>
      <c r="V641" s="196"/>
      <c r="W641" s="196"/>
      <c r="X641" s="196"/>
      <c r="Y641" s="196"/>
      <c r="Z641" s="196"/>
      <c r="AA641" s="196"/>
      <c r="AB641" s="196"/>
    </row>
    <row r="642" spans="2:30" x14ac:dyDescent="0.25">
      <c r="B642" s="184" t="s">
        <v>953</v>
      </c>
      <c r="C642" s="184"/>
      <c r="D642" s="184"/>
      <c r="F642" s="184" t="s">
        <v>568</v>
      </c>
      <c r="G642" s="184"/>
      <c r="H642" s="184"/>
      <c r="I642" s="184"/>
      <c r="J642" s="184" t="s">
        <v>954</v>
      </c>
      <c r="K642" s="184"/>
      <c r="L642" s="184"/>
      <c r="N642" s="184" t="s">
        <v>955</v>
      </c>
      <c r="O642" s="184"/>
      <c r="P642" s="184"/>
      <c r="Q642" s="184"/>
      <c r="R642" s="184"/>
      <c r="S642" s="184"/>
      <c r="T642" s="184"/>
      <c r="U642" s="184"/>
      <c r="V642" s="184"/>
      <c r="W642" s="184"/>
      <c r="X642" s="184"/>
      <c r="Y642" s="184"/>
      <c r="Z642" s="184"/>
      <c r="AA642" s="184"/>
      <c r="AC642" s="198">
        <v>50</v>
      </c>
      <c r="AD642" s="198"/>
    </row>
    <row r="643" spans="2:30" x14ac:dyDescent="0.25">
      <c r="C643" s="157" t="s">
        <v>2</v>
      </c>
      <c r="G643" s="157" t="s">
        <v>2</v>
      </c>
      <c r="K643" s="157" t="s">
        <v>2</v>
      </c>
      <c r="O643" s="196" t="s">
        <v>956</v>
      </c>
      <c r="P643" s="196"/>
      <c r="Q643" s="196"/>
      <c r="R643" s="196"/>
      <c r="S643" s="196"/>
      <c r="T643" s="196"/>
      <c r="U643" s="196"/>
      <c r="V643" s="196"/>
      <c r="W643" s="196"/>
      <c r="X643" s="196"/>
      <c r="Y643" s="196"/>
      <c r="Z643" s="196"/>
      <c r="AA643" s="196"/>
      <c r="AB643" s="196"/>
    </row>
    <row r="644" spans="2:30" x14ac:dyDescent="0.25">
      <c r="B644" s="184" t="s">
        <v>957</v>
      </c>
      <c r="C644" s="184"/>
      <c r="D644" s="184"/>
      <c r="F644" s="184" t="s">
        <v>568</v>
      </c>
      <c r="G644" s="184"/>
      <c r="H644" s="184"/>
      <c r="I644" s="184"/>
      <c r="J644" s="184" t="s">
        <v>958</v>
      </c>
      <c r="K644" s="184"/>
      <c r="L644" s="184"/>
      <c r="N644" s="184" t="s">
        <v>959</v>
      </c>
      <c r="O644" s="184"/>
      <c r="P644" s="184"/>
      <c r="Q644" s="184"/>
      <c r="R644" s="184"/>
      <c r="S644" s="184"/>
      <c r="T644" s="184"/>
      <c r="U644" s="184"/>
      <c r="V644" s="184"/>
      <c r="W644" s="184"/>
      <c r="X644" s="184"/>
      <c r="Y644" s="184"/>
      <c r="Z644" s="184"/>
      <c r="AA644" s="184"/>
      <c r="AC644" s="198">
        <v>170</v>
      </c>
      <c r="AD644" s="198"/>
    </row>
    <row r="645" spans="2:30" x14ac:dyDescent="0.25">
      <c r="C645" s="157" t="s">
        <v>2</v>
      </c>
      <c r="G645" s="157" t="s">
        <v>2</v>
      </c>
      <c r="K645" s="157" t="s">
        <v>2</v>
      </c>
      <c r="O645" s="196" t="s">
        <v>960</v>
      </c>
      <c r="P645" s="196"/>
      <c r="Q645" s="196"/>
      <c r="R645" s="196"/>
      <c r="S645" s="196"/>
      <c r="T645" s="196"/>
      <c r="U645" s="196"/>
      <c r="V645" s="196"/>
      <c r="W645" s="196"/>
      <c r="X645" s="196"/>
      <c r="Y645" s="196"/>
      <c r="Z645" s="196"/>
      <c r="AA645" s="196"/>
      <c r="AB645" s="196"/>
    </row>
    <row r="646" spans="2:30" x14ac:dyDescent="0.25">
      <c r="B646" s="184" t="s">
        <v>961</v>
      </c>
      <c r="C646" s="184"/>
      <c r="D646" s="184"/>
      <c r="F646" s="184" t="s">
        <v>568</v>
      </c>
      <c r="G646" s="184"/>
      <c r="H646" s="184"/>
      <c r="I646" s="184"/>
      <c r="J646" s="184" t="s">
        <v>743</v>
      </c>
      <c r="K646" s="184"/>
      <c r="L646" s="184"/>
      <c r="N646" s="184" t="s">
        <v>744</v>
      </c>
      <c r="O646" s="184"/>
      <c r="P646" s="184"/>
      <c r="Q646" s="184"/>
      <c r="R646" s="184"/>
      <c r="S646" s="184"/>
      <c r="T646" s="184"/>
      <c r="U646" s="184"/>
      <c r="V646" s="184"/>
      <c r="W646" s="184"/>
      <c r="X646" s="184"/>
      <c r="Y646" s="184"/>
      <c r="Z646" s="184"/>
      <c r="AA646" s="184"/>
      <c r="AC646" s="198">
        <v>1536.31</v>
      </c>
      <c r="AD646" s="198"/>
    </row>
    <row r="647" spans="2:30" x14ac:dyDescent="0.25">
      <c r="C647" s="157" t="s">
        <v>2</v>
      </c>
      <c r="G647" s="157" t="s">
        <v>2</v>
      </c>
      <c r="K647" s="157" t="s">
        <v>2</v>
      </c>
      <c r="O647" s="196" t="s">
        <v>962</v>
      </c>
      <c r="P647" s="196"/>
      <c r="Q647" s="196"/>
      <c r="R647" s="196"/>
      <c r="S647" s="196"/>
      <c r="T647" s="196"/>
      <c r="U647" s="196"/>
      <c r="V647" s="196"/>
      <c r="W647" s="196"/>
      <c r="X647" s="196"/>
      <c r="Y647" s="196"/>
      <c r="Z647" s="196"/>
      <c r="AA647" s="196"/>
      <c r="AB647" s="196"/>
      <c r="AC647" s="197">
        <v>14.97</v>
      </c>
      <c r="AD647" s="197"/>
    </row>
    <row r="648" spans="2:30" x14ac:dyDescent="0.25">
      <c r="C648" s="157" t="s">
        <v>2</v>
      </c>
      <c r="G648" s="157" t="s">
        <v>2</v>
      </c>
      <c r="K648" s="157" t="s">
        <v>2</v>
      </c>
      <c r="O648" s="196" t="s">
        <v>963</v>
      </c>
      <c r="P648" s="196"/>
      <c r="Q648" s="196"/>
      <c r="R648" s="196"/>
      <c r="S648" s="196"/>
      <c r="T648" s="196"/>
      <c r="U648" s="196"/>
      <c r="V648" s="196"/>
      <c r="W648" s="196"/>
      <c r="X648" s="196"/>
      <c r="Y648" s="196"/>
      <c r="Z648" s="196"/>
      <c r="AA648" s="196"/>
      <c r="AB648" s="196"/>
      <c r="AC648" s="197">
        <v>20.190000000000001</v>
      </c>
      <c r="AD648" s="197"/>
    </row>
    <row r="649" spans="2:30" x14ac:dyDescent="0.25">
      <c r="C649" s="157" t="s">
        <v>2</v>
      </c>
      <c r="G649" s="157" t="s">
        <v>2</v>
      </c>
      <c r="K649" s="157" t="s">
        <v>2</v>
      </c>
      <c r="O649" s="196" t="s">
        <v>964</v>
      </c>
      <c r="P649" s="196"/>
      <c r="Q649" s="196"/>
      <c r="R649" s="196"/>
      <c r="S649" s="196"/>
      <c r="T649" s="196"/>
      <c r="U649" s="196"/>
      <c r="V649" s="196"/>
      <c r="W649" s="196"/>
      <c r="X649" s="196"/>
      <c r="Y649" s="196"/>
      <c r="Z649" s="196"/>
      <c r="AA649" s="196"/>
      <c r="AB649" s="196"/>
      <c r="AC649" s="197">
        <v>283.64</v>
      </c>
      <c r="AD649" s="197"/>
    </row>
    <row r="650" spans="2:30" x14ac:dyDescent="0.25">
      <c r="C650" s="157" t="s">
        <v>2</v>
      </c>
      <c r="G650" s="157" t="s">
        <v>2</v>
      </c>
      <c r="K650" s="157" t="s">
        <v>2</v>
      </c>
      <c r="O650" s="196" t="s">
        <v>965</v>
      </c>
      <c r="P650" s="196"/>
      <c r="Q650" s="196"/>
      <c r="R650" s="196"/>
      <c r="S650" s="196"/>
      <c r="T650" s="196"/>
      <c r="U650" s="196"/>
      <c r="V650" s="196"/>
      <c r="W650" s="196"/>
      <c r="X650" s="196"/>
      <c r="Y650" s="196"/>
      <c r="Z650" s="196"/>
      <c r="AA650" s="196"/>
      <c r="AB650" s="196"/>
      <c r="AC650" s="197">
        <v>135.99</v>
      </c>
      <c r="AD650" s="197"/>
    </row>
    <row r="651" spans="2:30" x14ac:dyDescent="0.25">
      <c r="C651" s="157" t="s">
        <v>2</v>
      </c>
      <c r="G651" s="157" t="s">
        <v>2</v>
      </c>
      <c r="K651" s="157" t="s">
        <v>2</v>
      </c>
      <c r="O651" s="196" t="s">
        <v>964</v>
      </c>
      <c r="P651" s="196"/>
      <c r="Q651" s="196"/>
      <c r="R651" s="196"/>
      <c r="S651" s="196"/>
      <c r="T651" s="196"/>
      <c r="U651" s="196"/>
      <c r="V651" s="196"/>
      <c r="W651" s="196"/>
      <c r="X651" s="196"/>
      <c r="Y651" s="196"/>
      <c r="Z651" s="196"/>
      <c r="AA651" s="196"/>
      <c r="AB651" s="196"/>
      <c r="AC651" s="197">
        <v>212.73</v>
      </c>
      <c r="AD651" s="197"/>
    </row>
    <row r="652" spans="2:30" x14ac:dyDescent="0.25">
      <c r="C652" s="157" t="s">
        <v>2</v>
      </c>
      <c r="G652" s="157" t="s">
        <v>2</v>
      </c>
      <c r="K652" s="157" t="s">
        <v>2</v>
      </c>
      <c r="O652" s="196" t="s">
        <v>966</v>
      </c>
      <c r="P652" s="196"/>
      <c r="Q652" s="196"/>
      <c r="R652" s="196"/>
      <c r="S652" s="196"/>
      <c r="T652" s="196"/>
      <c r="U652" s="196"/>
      <c r="V652" s="196"/>
      <c r="W652" s="196"/>
      <c r="X652" s="196"/>
      <c r="Y652" s="196"/>
      <c r="Z652" s="196"/>
      <c r="AA652" s="196"/>
      <c r="AB652" s="196"/>
      <c r="AC652" s="197">
        <v>91.99</v>
      </c>
      <c r="AD652" s="197"/>
    </row>
    <row r="653" spans="2:30" x14ac:dyDescent="0.25">
      <c r="C653" s="157" t="s">
        <v>2</v>
      </c>
      <c r="G653" s="157" t="s">
        <v>2</v>
      </c>
      <c r="K653" s="157" t="s">
        <v>2</v>
      </c>
      <c r="O653" s="196" t="s">
        <v>967</v>
      </c>
      <c r="P653" s="196"/>
      <c r="Q653" s="196"/>
      <c r="R653" s="196"/>
      <c r="S653" s="196"/>
      <c r="T653" s="196"/>
      <c r="U653" s="196"/>
      <c r="V653" s="196"/>
      <c r="W653" s="196"/>
      <c r="X653" s="196"/>
      <c r="Y653" s="196"/>
      <c r="Z653" s="196"/>
      <c r="AA653" s="196"/>
      <c r="AB653" s="196"/>
      <c r="AC653" s="197">
        <v>194.81</v>
      </c>
      <c r="AD653" s="197"/>
    </row>
    <row r="654" spans="2:30" x14ac:dyDescent="0.25">
      <c r="C654" s="157" t="s">
        <v>2</v>
      </c>
      <c r="G654" s="157" t="s">
        <v>2</v>
      </c>
      <c r="K654" s="157" t="s">
        <v>2</v>
      </c>
      <c r="O654" s="196" t="s">
        <v>968</v>
      </c>
      <c r="P654" s="196"/>
      <c r="Q654" s="196"/>
      <c r="R654" s="196"/>
      <c r="S654" s="196"/>
      <c r="T654" s="196"/>
      <c r="U654" s="196"/>
      <c r="V654" s="196"/>
      <c r="W654" s="196"/>
      <c r="X654" s="196"/>
      <c r="Y654" s="196"/>
      <c r="Z654" s="196"/>
      <c r="AA654" s="196"/>
      <c r="AB654" s="196"/>
      <c r="AC654" s="197">
        <v>1.2</v>
      </c>
      <c r="AD654" s="197"/>
    </row>
    <row r="655" spans="2:30" x14ac:dyDescent="0.25">
      <c r="C655" s="157" t="s">
        <v>2</v>
      </c>
      <c r="G655" s="157" t="s">
        <v>2</v>
      </c>
      <c r="K655" s="157" t="s">
        <v>2</v>
      </c>
      <c r="O655" s="196" t="s">
        <v>969</v>
      </c>
      <c r="P655" s="196"/>
      <c r="Q655" s="196"/>
      <c r="R655" s="196"/>
      <c r="S655" s="196"/>
      <c r="T655" s="196"/>
      <c r="U655" s="196"/>
      <c r="V655" s="196"/>
      <c r="W655" s="196"/>
      <c r="X655" s="196"/>
      <c r="Y655" s="196"/>
      <c r="Z655" s="196"/>
      <c r="AA655" s="196"/>
      <c r="AB655" s="196"/>
      <c r="AC655" s="197">
        <v>408.99</v>
      </c>
      <c r="AD655" s="197"/>
    </row>
    <row r="656" spans="2:30" x14ac:dyDescent="0.25">
      <c r="C656" s="157" t="s">
        <v>2</v>
      </c>
      <c r="G656" s="157" t="s">
        <v>2</v>
      </c>
      <c r="K656" s="157" t="s">
        <v>2</v>
      </c>
      <c r="O656" s="196" t="s">
        <v>965</v>
      </c>
      <c r="P656" s="196"/>
      <c r="Q656" s="196"/>
      <c r="R656" s="196"/>
      <c r="S656" s="196"/>
      <c r="T656" s="196"/>
      <c r="U656" s="196"/>
      <c r="V656" s="196"/>
      <c r="W656" s="196"/>
      <c r="X656" s="196"/>
      <c r="Y656" s="196"/>
      <c r="Z656" s="196"/>
      <c r="AA656" s="196"/>
      <c r="AB656" s="196"/>
      <c r="AC656" s="197">
        <v>135.99</v>
      </c>
      <c r="AD656" s="197"/>
    </row>
    <row r="657" spans="1:30" x14ac:dyDescent="0.25">
      <c r="C657" s="157" t="s">
        <v>2</v>
      </c>
      <c r="G657" s="157" t="s">
        <v>2</v>
      </c>
      <c r="K657" s="157" t="s">
        <v>2</v>
      </c>
      <c r="O657" s="196" t="s">
        <v>970</v>
      </c>
      <c r="P657" s="196"/>
      <c r="Q657" s="196"/>
      <c r="R657" s="196"/>
      <c r="S657" s="196"/>
      <c r="T657" s="196"/>
      <c r="U657" s="196"/>
      <c r="V657" s="196"/>
      <c r="W657" s="196"/>
      <c r="X657" s="196"/>
      <c r="Y657" s="196"/>
      <c r="Z657" s="196"/>
      <c r="AA657" s="196"/>
      <c r="AB657" s="196"/>
      <c r="AC657" s="197">
        <v>35.81</v>
      </c>
      <c r="AD657" s="197"/>
    </row>
    <row r="658" spans="1:30" x14ac:dyDescent="0.25">
      <c r="B658" s="184" t="s">
        <v>971</v>
      </c>
      <c r="C658" s="184"/>
      <c r="D658" s="184"/>
      <c r="F658" s="184" t="s">
        <v>568</v>
      </c>
      <c r="G658" s="184"/>
      <c r="H658" s="184"/>
      <c r="I658" s="184"/>
      <c r="J658" s="184" t="s">
        <v>785</v>
      </c>
      <c r="K658" s="184"/>
      <c r="L658" s="184"/>
      <c r="N658" s="184" t="s">
        <v>786</v>
      </c>
      <c r="O658" s="184"/>
      <c r="P658" s="184"/>
      <c r="Q658" s="184"/>
      <c r="R658" s="184"/>
      <c r="S658" s="184"/>
      <c r="T658" s="184"/>
      <c r="U658" s="184"/>
      <c r="V658" s="184"/>
      <c r="W658" s="184"/>
      <c r="X658" s="184"/>
      <c r="Y658" s="184"/>
      <c r="Z658" s="184"/>
      <c r="AA658" s="184"/>
      <c r="AC658" s="198">
        <v>3239.81</v>
      </c>
      <c r="AD658" s="198"/>
    </row>
    <row r="659" spans="1:30" x14ac:dyDescent="0.25">
      <c r="C659" s="157" t="s">
        <v>2</v>
      </c>
      <c r="G659" s="157" t="s">
        <v>2</v>
      </c>
      <c r="K659" s="157" t="s">
        <v>2</v>
      </c>
      <c r="O659" s="196" t="s">
        <v>972</v>
      </c>
      <c r="P659" s="196"/>
      <c r="Q659" s="196"/>
      <c r="R659" s="196"/>
      <c r="S659" s="196"/>
      <c r="T659" s="196"/>
      <c r="U659" s="196"/>
      <c r="V659" s="196"/>
      <c r="W659" s="196"/>
      <c r="X659" s="196"/>
      <c r="Y659" s="196"/>
      <c r="Z659" s="196"/>
      <c r="AA659" s="196"/>
      <c r="AB659" s="196"/>
      <c r="AC659" s="197">
        <v>285.36</v>
      </c>
      <c r="AD659" s="197"/>
    </row>
    <row r="660" spans="1:30" x14ac:dyDescent="0.25">
      <c r="C660" s="157" t="s">
        <v>2</v>
      </c>
      <c r="G660" s="157" t="s">
        <v>2</v>
      </c>
      <c r="K660" s="157" t="s">
        <v>2</v>
      </c>
      <c r="O660" s="196" t="s">
        <v>973</v>
      </c>
      <c r="P660" s="196"/>
      <c r="Q660" s="196"/>
      <c r="R660" s="196"/>
      <c r="S660" s="196"/>
      <c r="T660" s="196"/>
      <c r="U660" s="196"/>
      <c r="V660" s="196"/>
      <c r="W660" s="196"/>
      <c r="X660" s="196"/>
      <c r="Y660" s="196"/>
      <c r="Z660" s="196"/>
      <c r="AA660" s="196"/>
      <c r="AB660" s="196"/>
      <c r="AC660" s="197">
        <v>940.45</v>
      </c>
      <c r="AD660" s="197"/>
    </row>
    <row r="661" spans="1:30" x14ac:dyDescent="0.25">
      <c r="C661" s="157" t="s">
        <v>2</v>
      </c>
      <c r="G661" s="157" t="s">
        <v>2</v>
      </c>
      <c r="K661" s="157" t="s">
        <v>2</v>
      </c>
      <c r="O661" s="196" t="s">
        <v>972</v>
      </c>
      <c r="P661" s="196"/>
      <c r="Q661" s="196"/>
      <c r="R661" s="196"/>
      <c r="S661" s="196"/>
      <c r="T661" s="196"/>
      <c r="U661" s="196"/>
      <c r="V661" s="196"/>
      <c r="W661" s="196"/>
      <c r="X661" s="196"/>
      <c r="Y661" s="196"/>
      <c r="Z661" s="196"/>
      <c r="AA661" s="196"/>
      <c r="AB661" s="196"/>
      <c r="AC661" s="197">
        <v>334.2</v>
      </c>
      <c r="AD661" s="197"/>
    </row>
    <row r="662" spans="1:30" x14ac:dyDescent="0.25">
      <c r="C662" s="157" t="s">
        <v>2</v>
      </c>
      <c r="G662" s="157" t="s">
        <v>2</v>
      </c>
      <c r="K662" s="157" t="s">
        <v>2</v>
      </c>
      <c r="O662" s="196" t="s">
        <v>974</v>
      </c>
      <c r="P662" s="196"/>
      <c r="Q662" s="196"/>
      <c r="R662" s="196"/>
      <c r="S662" s="196"/>
      <c r="T662" s="196"/>
      <c r="U662" s="196"/>
      <c r="V662" s="196"/>
      <c r="W662" s="196"/>
      <c r="X662" s="196"/>
      <c r="Y662" s="196"/>
      <c r="Z662" s="196"/>
      <c r="AA662" s="196"/>
      <c r="AB662" s="196"/>
      <c r="AC662" s="197">
        <v>1315.06</v>
      </c>
      <c r="AD662" s="197"/>
    </row>
    <row r="663" spans="1:30" x14ac:dyDescent="0.25">
      <c r="C663" s="157" t="s">
        <v>2</v>
      </c>
      <c r="G663" s="157" t="s">
        <v>2</v>
      </c>
      <c r="K663" s="157" t="s">
        <v>2</v>
      </c>
      <c r="O663" s="196" t="s">
        <v>975</v>
      </c>
      <c r="P663" s="196"/>
      <c r="Q663" s="196"/>
      <c r="R663" s="196"/>
      <c r="S663" s="196"/>
      <c r="T663" s="196"/>
      <c r="U663" s="196"/>
      <c r="V663" s="196"/>
      <c r="W663" s="196"/>
      <c r="X663" s="196"/>
      <c r="Y663" s="196"/>
      <c r="Z663" s="196"/>
      <c r="AA663" s="196"/>
      <c r="AB663" s="196"/>
      <c r="AC663" s="197">
        <v>364.74</v>
      </c>
      <c r="AD663" s="197"/>
    </row>
    <row r="664" spans="1:30" x14ac:dyDescent="0.25">
      <c r="B664" s="184" t="s">
        <v>976</v>
      </c>
      <c r="C664" s="184"/>
      <c r="D664" s="184"/>
      <c r="F664" s="184" t="s">
        <v>568</v>
      </c>
      <c r="G664" s="184"/>
      <c r="H664" s="184"/>
      <c r="I664" s="184"/>
      <c r="J664" s="184" t="s">
        <v>977</v>
      </c>
      <c r="K664" s="184"/>
      <c r="L664" s="184"/>
      <c r="N664" s="184" t="s">
        <v>978</v>
      </c>
      <c r="O664" s="184"/>
      <c r="P664" s="184"/>
      <c r="Q664" s="184"/>
      <c r="R664" s="184"/>
      <c r="S664" s="184"/>
      <c r="T664" s="184"/>
      <c r="U664" s="184"/>
      <c r="V664" s="184"/>
      <c r="W664" s="184"/>
      <c r="X664" s="184"/>
      <c r="Y664" s="184"/>
      <c r="Z664" s="184"/>
      <c r="AA664" s="184"/>
      <c r="AC664" s="198">
        <v>28.24</v>
      </c>
      <c r="AD664" s="198"/>
    </row>
    <row r="665" spans="1:30" x14ac:dyDescent="0.25">
      <c r="C665" s="157" t="s">
        <v>2</v>
      </c>
      <c r="G665" s="157" t="s">
        <v>2</v>
      </c>
      <c r="K665" s="157" t="s">
        <v>2</v>
      </c>
      <c r="O665" s="196" t="s">
        <v>979</v>
      </c>
      <c r="P665" s="196"/>
      <c r="Q665" s="196"/>
      <c r="R665" s="196"/>
      <c r="S665" s="196"/>
      <c r="T665" s="196"/>
      <c r="U665" s="196"/>
      <c r="V665" s="196"/>
      <c r="W665" s="196"/>
      <c r="X665" s="196"/>
      <c r="Y665" s="196"/>
      <c r="Z665" s="196"/>
      <c r="AA665" s="196"/>
      <c r="AB665" s="196"/>
    </row>
    <row r="666" spans="1:30" x14ac:dyDescent="0.25">
      <c r="B666" s="184" t="s">
        <v>980</v>
      </c>
      <c r="C666" s="184"/>
      <c r="D666" s="184"/>
      <c r="F666" s="184" t="s">
        <v>568</v>
      </c>
      <c r="G666" s="184"/>
      <c r="H666" s="184"/>
      <c r="I666" s="184"/>
      <c r="J666" s="184" t="s">
        <v>805</v>
      </c>
      <c r="K666" s="184"/>
      <c r="L666" s="184"/>
      <c r="N666" s="184" t="s">
        <v>806</v>
      </c>
      <c r="O666" s="184"/>
      <c r="P666" s="184"/>
      <c r="Q666" s="184"/>
      <c r="R666" s="184"/>
      <c r="S666" s="184"/>
      <c r="T666" s="184"/>
      <c r="U666" s="184"/>
      <c r="V666" s="184"/>
      <c r="W666" s="184"/>
      <c r="X666" s="184"/>
      <c r="Y666" s="184"/>
      <c r="Z666" s="184"/>
      <c r="AA666" s="184"/>
      <c r="AC666" s="198">
        <v>150</v>
      </c>
      <c r="AD666" s="198"/>
    </row>
    <row r="667" spans="1:30" x14ac:dyDescent="0.25">
      <c r="C667" s="157" t="s">
        <v>2</v>
      </c>
      <c r="G667" s="157" t="s">
        <v>2</v>
      </c>
      <c r="K667" s="157" t="s">
        <v>2</v>
      </c>
      <c r="O667" s="196" t="s">
        <v>981</v>
      </c>
      <c r="P667" s="196"/>
      <c r="Q667" s="196"/>
      <c r="R667" s="196"/>
      <c r="S667" s="196"/>
      <c r="T667" s="196"/>
      <c r="U667" s="196"/>
      <c r="V667" s="196"/>
      <c r="W667" s="196"/>
      <c r="X667" s="196"/>
      <c r="Y667" s="196"/>
      <c r="Z667" s="196"/>
      <c r="AA667" s="196"/>
      <c r="AB667" s="196"/>
    </row>
    <row r="668" spans="1:30" x14ac:dyDescent="0.25">
      <c r="B668" s="184" t="s">
        <v>982</v>
      </c>
      <c r="C668" s="184"/>
      <c r="D668" s="184"/>
      <c r="F668" s="184" t="s">
        <v>568</v>
      </c>
      <c r="G668" s="184"/>
      <c r="H668" s="184"/>
      <c r="I668" s="184"/>
      <c r="J668" s="184" t="s">
        <v>824</v>
      </c>
      <c r="K668" s="184"/>
      <c r="L668" s="184"/>
      <c r="N668" s="184" t="s">
        <v>825</v>
      </c>
      <c r="O668" s="184"/>
      <c r="P668" s="184"/>
      <c r="Q668" s="184"/>
      <c r="R668" s="184"/>
      <c r="S668" s="184"/>
      <c r="T668" s="184"/>
      <c r="U668" s="184"/>
      <c r="V668" s="184"/>
      <c r="W668" s="184"/>
      <c r="X668" s="184"/>
      <c r="Y668" s="184"/>
      <c r="Z668" s="184"/>
      <c r="AA668" s="184"/>
      <c r="AC668" s="198">
        <v>119.73</v>
      </c>
      <c r="AD668" s="198"/>
    </row>
    <row r="669" spans="1:30" x14ac:dyDescent="0.25">
      <c r="C669" s="157" t="s">
        <v>2</v>
      </c>
      <c r="G669" s="157" t="s">
        <v>2</v>
      </c>
      <c r="K669" s="157" t="s">
        <v>2</v>
      </c>
      <c r="O669" s="196" t="s">
        <v>711</v>
      </c>
      <c r="P669" s="196"/>
      <c r="Q669" s="196"/>
      <c r="R669" s="196"/>
      <c r="S669" s="196"/>
      <c r="T669" s="196"/>
      <c r="U669" s="196"/>
      <c r="V669" s="196"/>
      <c r="W669" s="196"/>
      <c r="X669" s="196"/>
      <c r="Y669" s="196"/>
      <c r="Z669" s="196"/>
      <c r="AA669" s="196"/>
      <c r="AB669" s="196"/>
    </row>
    <row r="670" spans="1:30" ht="45" customHeight="1" x14ac:dyDescent="0.25"/>
    <row r="671" spans="1:30" ht="12" customHeight="1" x14ac:dyDescent="0.25"/>
    <row r="672" spans="1:30" ht="13.5" customHeight="1" x14ac:dyDescent="0.25">
      <c r="A672" s="182" t="s">
        <v>380</v>
      </c>
      <c r="B672" s="182"/>
      <c r="C672" s="182"/>
      <c r="D672" s="182"/>
      <c r="E672" s="182"/>
      <c r="F672" s="182"/>
      <c r="G672" s="182"/>
      <c r="H672" s="182"/>
      <c r="I672" s="182"/>
      <c r="J672" s="182"/>
      <c r="K672" s="182"/>
      <c r="L672" s="182"/>
      <c r="M672" s="182"/>
      <c r="R672" s="183" t="s">
        <v>983</v>
      </c>
      <c r="S672" s="183"/>
      <c r="T672" s="183"/>
      <c r="U672" s="183"/>
      <c r="V672" s="183"/>
      <c r="W672" s="183"/>
      <c r="X672" s="183"/>
      <c r="Y672" s="183"/>
      <c r="Z672" s="183"/>
      <c r="AA672" s="183"/>
      <c r="AB672" s="183"/>
      <c r="AC672" s="183"/>
      <c r="AD672" s="183"/>
    </row>
    <row r="673" spans="1:30" ht="25.5" customHeight="1" x14ac:dyDescent="0.25">
      <c r="C673" s="188" t="s">
        <v>290</v>
      </c>
      <c r="D673" s="188"/>
      <c r="E673" s="188"/>
      <c r="F673" s="188"/>
      <c r="G673" s="188"/>
      <c r="H673" s="188"/>
      <c r="I673" s="188"/>
      <c r="J673" s="188"/>
      <c r="K673" s="188"/>
      <c r="L673" s="188"/>
      <c r="M673" s="188"/>
      <c r="N673" s="188"/>
      <c r="O673" s="188"/>
      <c r="P673" s="188"/>
      <c r="Q673" s="188"/>
      <c r="R673" s="188"/>
      <c r="S673" s="188"/>
      <c r="T673" s="188"/>
      <c r="U673" s="188"/>
      <c r="V673" s="188"/>
      <c r="W673" s="188"/>
      <c r="X673" s="188"/>
      <c r="Y673" s="188"/>
      <c r="Z673" s="188"/>
      <c r="AA673" s="188"/>
      <c r="AB673" s="188"/>
      <c r="AC673" s="188"/>
    </row>
    <row r="674" spans="1:30" ht="7.5" customHeight="1" x14ac:dyDescent="0.25"/>
    <row r="675" spans="1:30" ht="18.75" customHeight="1" x14ac:dyDescent="0.25">
      <c r="I675" s="202" t="s">
        <v>291</v>
      </c>
      <c r="J675" s="202"/>
      <c r="K675" s="202"/>
      <c r="L675" s="202"/>
      <c r="M675" s="202"/>
      <c r="N675" s="202"/>
      <c r="O675" s="202"/>
      <c r="P675" s="202"/>
      <c r="S675" s="203" t="s">
        <v>292</v>
      </c>
      <c r="T675" s="203"/>
      <c r="U675" s="203"/>
      <c r="V675" s="203"/>
      <c r="W675" s="203"/>
      <c r="X675" s="203"/>
      <c r="Y675" s="203"/>
    </row>
    <row r="676" spans="1:30" ht="6.75" customHeight="1" x14ac:dyDescent="0.25"/>
    <row r="677" spans="1:30" ht="14.25" customHeight="1" x14ac:dyDescent="0.25">
      <c r="A677" s="199" t="s">
        <v>293</v>
      </c>
      <c r="B677" s="199"/>
      <c r="C677" s="199"/>
      <c r="D677" s="199"/>
      <c r="E677" s="199"/>
      <c r="F677" s="199"/>
      <c r="G677" s="199"/>
      <c r="H677" s="199"/>
      <c r="I677" s="199"/>
      <c r="J677" s="199"/>
      <c r="K677" s="199"/>
      <c r="L677" s="199"/>
      <c r="M677" s="199"/>
      <c r="N677" s="199"/>
      <c r="O677" s="199"/>
    </row>
    <row r="678" spans="1:30" x14ac:dyDescent="0.25">
      <c r="B678" s="200" t="s">
        <v>294</v>
      </c>
      <c r="C678" s="200"/>
      <c r="D678" s="200"/>
      <c r="F678" s="200" t="s">
        <v>295</v>
      </c>
      <c r="G678" s="200"/>
      <c r="H678" s="200"/>
      <c r="I678" s="200"/>
      <c r="J678" s="200" t="s">
        <v>296</v>
      </c>
      <c r="K678" s="200"/>
      <c r="L678" s="200"/>
      <c r="N678" s="200" t="s">
        <v>297</v>
      </c>
      <c r="O678" s="200"/>
      <c r="P678" s="200"/>
      <c r="Q678" s="200"/>
      <c r="R678" s="200"/>
      <c r="S678" s="200"/>
      <c r="T678" s="200"/>
      <c r="U678" s="200"/>
      <c r="V678" s="200"/>
      <c r="W678" s="200"/>
      <c r="X678" s="200"/>
      <c r="Y678" s="200"/>
      <c r="Z678" s="200"/>
      <c r="AA678" s="200"/>
      <c r="AC678" s="201" t="s">
        <v>298</v>
      </c>
      <c r="AD678" s="201"/>
    </row>
    <row r="679" spans="1:30" x14ac:dyDescent="0.25">
      <c r="B679" s="184" t="s">
        <v>984</v>
      </c>
      <c r="C679" s="184"/>
      <c r="D679" s="184"/>
      <c r="F679" s="184" t="s">
        <v>568</v>
      </c>
      <c r="G679" s="184"/>
      <c r="H679" s="184"/>
      <c r="I679" s="184"/>
      <c r="J679" s="184" t="s">
        <v>847</v>
      </c>
      <c r="K679" s="184"/>
      <c r="L679" s="184"/>
      <c r="N679" s="184" t="s">
        <v>848</v>
      </c>
      <c r="O679" s="184"/>
      <c r="P679" s="184"/>
      <c r="Q679" s="184"/>
      <c r="R679" s="184"/>
      <c r="S679" s="184"/>
      <c r="T679" s="184"/>
      <c r="U679" s="184"/>
      <c r="V679" s="184"/>
      <c r="W679" s="184"/>
      <c r="X679" s="184"/>
      <c r="Y679" s="184"/>
      <c r="Z679" s="184"/>
      <c r="AA679" s="184"/>
      <c r="AC679" s="198">
        <v>40516.92</v>
      </c>
      <c r="AD679" s="198"/>
    </row>
    <row r="680" spans="1:30" x14ac:dyDescent="0.25">
      <c r="C680" s="157" t="s">
        <v>2</v>
      </c>
      <c r="G680" s="157" t="s">
        <v>2</v>
      </c>
      <c r="K680" s="157" t="s">
        <v>2</v>
      </c>
      <c r="O680" s="196" t="s">
        <v>985</v>
      </c>
      <c r="P680" s="196"/>
      <c r="Q680" s="196"/>
      <c r="R680" s="196"/>
      <c r="S680" s="196"/>
      <c r="T680" s="196"/>
      <c r="U680" s="196"/>
      <c r="V680" s="196"/>
      <c r="W680" s="196"/>
      <c r="X680" s="196"/>
      <c r="Y680" s="196"/>
      <c r="Z680" s="196"/>
      <c r="AA680" s="196"/>
      <c r="AB680" s="196"/>
      <c r="AC680" s="197">
        <v>2312.5</v>
      </c>
      <c r="AD680" s="197"/>
    </row>
    <row r="681" spans="1:30" x14ac:dyDescent="0.25">
      <c r="C681" s="157" t="s">
        <v>2</v>
      </c>
      <c r="G681" s="157" t="s">
        <v>2</v>
      </c>
      <c r="K681" s="157" t="s">
        <v>2</v>
      </c>
      <c r="O681" s="196" t="s">
        <v>985</v>
      </c>
      <c r="P681" s="196"/>
      <c r="Q681" s="196"/>
      <c r="R681" s="196"/>
      <c r="S681" s="196"/>
      <c r="T681" s="196"/>
      <c r="U681" s="196"/>
      <c r="V681" s="196"/>
      <c r="W681" s="196"/>
      <c r="X681" s="196"/>
      <c r="Y681" s="196"/>
      <c r="Z681" s="196"/>
      <c r="AA681" s="196"/>
      <c r="AB681" s="196"/>
      <c r="AC681" s="197">
        <v>2487.65</v>
      </c>
      <c r="AD681" s="197"/>
    </row>
    <row r="682" spans="1:30" x14ac:dyDescent="0.25">
      <c r="C682" s="157" t="s">
        <v>2</v>
      </c>
      <c r="G682" s="157" t="s">
        <v>2</v>
      </c>
      <c r="K682" s="157" t="s">
        <v>2</v>
      </c>
      <c r="O682" s="196" t="s">
        <v>985</v>
      </c>
      <c r="P682" s="196"/>
      <c r="Q682" s="196"/>
      <c r="R682" s="196"/>
      <c r="S682" s="196"/>
      <c r="T682" s="196"/>
      <c r="U682" s="196"/>
      <c r="V682" s="196"/>
      <c r="W682" s="196"/>
      <c r="X682" s="196"/>
      <c r="Y682" s="196"/>
      <c r="Z682" s="196"/>
      <c r="AA682" s="196"/>
      <c r="AB682" s="196"/>
      <c r="AC682" s="197">
        <v>2625.78</v>
      </c>
      <c r="AD682" s="197"/>
    </row>
    <row r="683" spans="1:30" x14ac:dyDescent="0.25">
      <c r="C683" s="157" t="s">
        <v>2</v>
      </c>
      <c r="G683" s="157" t="s">
        <v>2</v>
      </c>
      <c r="K683" s="157" t="s">
        <v>2</v>
      </c>
      <c r="O683" s="196" t="s">
        <v>985</v>
      </c>
      <c r="P683" s="196"/>
      <c r="Q683" s="196"/>
      <c r="R683" s="196"/>
      <c r="S683" s="196"/>
      <c r="T683" s="196"/>
      <c r="U683" s="196"/>
      <c r="V683" s="196"/>
      <c r="W683" s="196"/>
      <c r="X683" s="196"/>
      <c r="Y683" s="196"/>
      <c r="Z683" s="196"/>
      <c r="AA683" s="196"/>
      <c r="AB683" s="196"/>
      <c r="AC683" s="197">
        <v>2642.5</v>
      </c>
      <c r="AD683" s="197"/>
    </row>
    <row r="684" spans="1:30" x14ac:dyDescent="0.25">
      <c r="C684" s="157" t="s">
        <v>2</v>
      </c>
      <c r="G684" s="157" t="s">
        <v>2</v>
      </c>
      <c r="K684" s="157" t="s">
        <v>2</v>
      </c>
      <c r="O684" s="196" t="s">
        <v>985</v>
      </c>
      <c r="P684" s="196"/>
      <c r="Q684" s="196"/>
      <c r="R684" s="196"/>
      <c r="S684" s="196"/>
      <c r="T684" s="196"/>
      <c r="U684" s="196"/>
      <c r="V684" s="196"/>
      <c r="W684" s="196"/>
      <c r="X684" s="196"/>
      <c r="Y684" s="196"/>
      <c r="Z684" s="196"/>
      <c r="AA684" s="196"/>
      <c r="AB684" s="196"/>
      <c r="AC684" s="197">
        <v>2185.54</v>
      </c>
      <c r="AD684" s="197"/>
    </row>
    <row r="685" spans="1:30" x14ac:dyDescent="0.25">
      <c r="C685" s="157" t="s">
        <v>2</v>
      </c>
      <c r="G685" s="157" t="s">
        <v>2</v>
      </c>
      <c r="K685" s="157" t="s">
        <v>2</v>
      </c>
      <c r="O685" s="196" t="s">
        <v>985</v>
      </c>
      <c r="P685" s="196"/>
      <c r="Q685" s="196"/>
      <c r="R685" s="196"/>
      <c r="S685" s="196"/>
      <c r="T685" s="196"/>
      <c r="U685" s="196"/>
      <c r="V685" s="196"/>
      <c r="W685" s="196"/>
      <c r="X685" s="196"/>
      <c r="Y685" s="196"/>
      <c r="Z685" s="196"/>
      <c r="AA685" s="196"/>
      <c r="AB685" s="196"/>
      <c r="AC685" s="197">
        <v>3481.25</v>
      </c>
      <c r="AD685" s="197"/>
    </row>
    <row r="686" spans="1:30" x14ac:dyDescent="0.25">
      <c r="C686" s="157" t="s">
        <v>2</v>
      </c>
      <c r="G686" s="157" t="s">
        <v>2</v>
      </c>
      <c r="K686" s="157" t="s">
        <v>2</v>
      </c>
      <c r="O686" s="196" t="s">
        <v>985</v>
      </c>
      <c r="P686" s="196"/>
      <c r="Q686" s="196"/>
      <c r="R686" s="196"/>
      <c r="S686" s="196"/>
      <c r="T686" s="196"/>
      <c r="U686" s="196"/>
      <c r="V686" s="196"/>
      <c r="W686" s="196"/>
      <c r="X686" s="196"/>
      <c r="Y686" s="196"/>
      <c r="Z686" s="196"/>
      <c r="AA686" s="196"/>
      <c r="AB686" s="196"/>
      <c r="AC686" s="197">
        <v>5635.3</v>
      </c>
      <c r="AD686" s="197"/>
    </row>
    <row r="687" spans="1:30" x14ac:dyDescent="0.25">
      <c r="C687" s="157" t="s">
        <v>2</v>
      </c>
      <c r="G687" s="157" t="s">
        <v>2</v>
      </c>
      <c r="K687" s="157" t="s">
        <v>2</v>
      </c>
      <c r="O687" s="196" t="s">
        <v>985</v>
      </c>
      <c r="P687" s="196"/>
      <c r="Q687" s="196"/>
      <c r="R687" s="196"/>
      <c r="S687" s="196"/>
      <c r="T687" s="196"/>
      <c r="U687" s="196"/>
      <c r="V687" s="196"/>
      <c r="W687" s="196"/>
      <c r="X687" s="196"/>
      <c r="Y687" s="196"/>
      <c r="Z687" s="196"/>
      <c r="AA687" s="196"/>
      <c r="AB687" s="196"/>
      <c r="AC687" s="197">
        <v>10035</v>
      </c>
      <c r="AD687" s="197"/>
    </row>
    <row r="688" spans="1:30" x14ac:dyDescent="0.25">
      <c r="C688" s="157" t="s">
        <v>2</v>
      </c>
      <c r="G688" s="157" t="s">
        <v>2</v>
      </c>
      <c r="K688" s="157" t="s">
        <v>2</v>
      </c>
      <c r="O688" s="196" t="s">
        <v>985</v>
      </c>
      <c r="P688" s="196"/>
      <c r="Q688" s="196"/>
      <c r="R688" s="196"/>
      <c r="S688" s="196"/>
      <c r="T688" s="196"/>
      <c r="U688" s="196"/>
      <c r="V688" s="196"/>
      <c r="W688" s="196"/>
      <c r="X688" s="196"/>
      <c r="Y688" s="196"/>
      <c r="Z688" s="196"/>
      <c r="AA688" s="196"/>
      <c r="AB688" s="196"/>
      <c r="AC688" s="197">
        <v>82.5</v>
      </c>
      <c r="AD688" s="197"/>
    </row>
    <row r="689" spans="2:30" x14ac:dyDescent="0.25">
      <c r="C689" s="157" t="s">
        <v>2</v>
      </c>
      <c r="G689" s="157" t="s">
        <v>2</v>
      </c>
      <c r="K689" s="157" t="s">
        <v>2</v>
      </c>
      <c r="O689" s="196" t="s">
        <v>985</v>
      </c>
      <c r="P689" s="196"/>
      <c r="Q689" s="196"/>
      <c r="R689" s="196"/>
      <c r="S689" s="196"/>
      <c r="T689" s="196"/>
      <c r="U689" s="196"/>
      <c r="V689" s="196"/>
      <c r="W689" s="196"/>
      <c r="X689" s="196"/>
      <c r="Y689" s="196"/>
      <c r="Z689" s="196"/>
      <c r="AA689" s="196"/>
      <c r="AB689" s="196"/>
      <c r="AC689" s="197">
        <v>247.5</v>
      </c>
      <c r="AD689" s="197"/>
    </row>
    <row r="690" spans="2:30" x14ac:dyDescent="0.25">
      <c r="C690" s="157" t="s">
        <v>2</v>
      </c>
      <c r="G690" s="157" t="s">
        <v>2</v>
      </c>
      <c r="K690" s="157" t="s">
        <v>2</v>
      </c>
      <c r="O690" s="196" t="s">
        <v>985</v>
      </c>
      <c r="P690" s="196"/>
      <c r="Q690" s="196"/>
      <c r="R690" s="196"/>
      <c r="S690" s="196"/>
      <c r="T690" s="196"/>
      <c r="U690" s="196"/>
      <c r="V690" s="196"/>
      <c r="W690" s="196"/>
      <c r="X690" s="196"/>
      <c r="Y690" s="196"/>
      <c r="Z690" s="196"/>
      <c r="AA690" s="196"/>
      <c r="AB690" s="196"/>
      <c r="AC690" s="197">
        <v>742.5</v>
      </c>
      <c r="AD690" s="197"/>
    </row>
    <row r="691" spans="2:30" x14ac:dyDescent="0.25">
      <c r="C691" s="157" t="s">
        <v>2</v>
      </c>
      <c r="G691" s="157" t="s">
        <v>2</v>
      </c>
      <c r="K691" s="157" t="s">
        <v>2</v>
      </c>
      <c r="O691" s="196" t="s">
        <v>985</v>
      </c>
      <c r="P691" s="196"/>
      <c r="Q691" s="196"/>
      <c r="R691" s="196"/>
      <c r="S691" s="196"/>
      <c r="T691" s="196"/>
      <c r="U691" s="196"/>
      <c r="V691" s="196"/>
      <c r="W691" s="196"/>
      <c r="X691" s="196"/>
      <c r="Y691" s="196"/>
      <c r="Z691" s="196"/>
      <c r="AA691" s="196"/>
      <c r="AB691" s="196"/>
      <c r="AC691" s="197">
        <v>1237.5</v>
      </c>
      <c r="AD691" s="197"/>
    </row>
    <row r="692" spans="2:30" x14ac:dyDescent="0.25">
      <c r="C692" s="157" t="s">
        <v>2</v>
      </c>
      <c r="G692" s="157" t="s">
        <v>2</v>
      </c>
      <c r="K692" s="157" t="s">
        <v>2</v>
      </c>
      <c r="O692" s="196" t="s">
        <v>985</v>
      </c>
      <c r="P692" s="196"/>
      <c r="Q692" s="196"/>
      <c r="R692" s="196"/>
      <c r="S692" s="196"/>
      <c r="T692" s="196"/>
      <c r="U692" s="196"/>
      <c r="V692" s="196"/>
      <c r="W692" s="196"/>
      <c r="X692" s="196"/>
      <c r="Y692" s="196"/>
      <c r="Z692" s="196"/>
      <c r="AA692" s="196"/>
      <c r="AB692" s="196"/>
      <c r="AC692" s="197">
        <v>742.5</v>
      </c>
      <c r="AD692" s="197"/>
    </row>
    <row r="693" spans="2:30" x14ac:dyDescent="0.25">
      <c r="C693" s="157" t="s">
        <v>2</v>
      </c>
      <c r="G693" s="157" t="s">
        <v>2</v>
      </c>
      <c r="K693" s="157" t="s">
        <v>2</v>
      </c>
      <c r="O693" s="196" t="s">
        <v>985</v>
      </c>
      <c r="P693" s="196"/>
      <c r="Q693" s="196"/>
      <c r="R693" s="196"/>
      <c r="S693" s="196"/>
      <c r="T693" s="196"/>
      <c r="U693" s="196"/>
      <c r="V693" s="196"/>
      <c r="W693" s="196"/>
      <c r="X693" s="196"/>
      <c r="Y693" s="196"/>
      <c r="Z693" s="196"/>
      <c r="AA693" s="196"/>
      <c r="AB693" s="196"/>
      <c r="AC693" s="197">
        <v>1745.15</v>
      </c>
      <c r="AD693" s="197"/>
    </row>
    <row r="694" spans="2:30" x14ac:dyDescent="0.25">
      <c r="C694" s="157" t="s">
        <v>2</v>
      </c>
      <c r="G694" s="157" t="s">
        <v>2</v>
      </c>
      <c r="K694" s="157" t="s">
        <v>2</v>
      </c>
      <c r="O694" s="196" t="s">
        <v>985</v>
      </c>
      <c r="P694" s="196"/>
      <c r="Q694" s="196"/>
      <c r="R694" s="196"/>
      <c r="S694" s="196"/>
      <c r="T694" s="196"/>
      <c r="U694" s="196"/>
      <c r="V694" s="196"/>
      <c r="W694" s="196"/>
      <c r="X694" s="196"/>
      <c r="Y694" s="196"/>
      <c r="Z694" s="196"/>
      <c r="AA694" s="196"/>
      <c r="AB694" s="196"/>
      <c r="AC694" s="197">
        <v>4313.75</v>
      </c>
      <c r="AD694" s="197"/>
    </row>
    <row r="695" spans="2:30" x14ac:dyDescent="0.25">
      <c r="B695" s="184" t="s">
        <v>986</v>
      </c>
      <c r="C695" s="184"/>
      <c r="D695" s="184"/>
      <c r="F695" s="184" t="s">
        <v>568</v>
      </c>
      <c r="G695" s="184"/>
      <c r="H695" s="184"/>
      <c r="I695" s="184"/>
      <c r="J695" s="184" t="s">
        <v>987</v>
      </c>
      <c r="K695" s="184"/>
      <c r="L695" s="184"/>
      <c r="N695" s="184" t="s">
        <v>988</v>
      </c>
      <c r="O695" s="184"/>
      <c r="P695" s="184"/>
      <c r="Q695" s="184"/>
      <c r="R695" s="184"/>
      <c r="S695" s="184"/>
      <c r="T695" s="184"/>
      <c r="U695" s="184"/>
      <c r="V695" s="184"/>
      <c r="W695" s="184"/>
      <c r="X695" s="184"/>
      <c r="Y695" s="184"/>
      <c r="Z695" s="184"/>
      <c r="AA695" s="184"/>
      <c r="AC695" s="198">
        <v>124</v>
      </c>
      <c r="AD695" s="198"/>
    </row>
    <row r="696" spans="2:30" x14ac:dyDescent="0.25">
      <c r="C696" s="157" t="s">
        <v>2</v>
      </c>
      <c r="G696" s="157" t="s">
        <v>2</v>
      </c>
      <c r="K696" s="157" t="s">
        <v>2</v>
      </c>
      <c r="O696" s="196" t="s">
        <v>989</v>
      </c>
      <c r="P696" s="196"/>
      <c r="Q696" s="196"/>
      <c r="R696" s="196"/>
      <c r="S696" s="196"/>
      <c r="T696" s="196"/>
      <c r="U696" s="196"/>
      <c r="V696" s="196"/>
      <c r="W696" s="196"/>
      <c r="X696" s="196"/>
      <c r="Y696" s="196"/>
      <c r="Z696" s="196"/>
      <c r="AA696" s="196"/>
      <c r="AB696" s="196"/>
    </row>
    <row r="697" spans="2:30" x14ac:dyDescent="0.25">
      <c r="B697" s="184" t="s">
        <v>990</v>
      </c>
      <c r="C697" s="184"/>
      <c r="D697" s="184"/>
      <c r="F697" s="184" t="s">
        <v>568</v>
      </c>
      <c r="G697" s="184"/>
      <c r="H697" s="184"/>
      <c r="I697" s="184"/>
      <c r="J697" s="184" t="s">
        <v>991</v>
      </c>
      <c r="K697" s="184"/>
      <c r="L697" s="184"/>
      <c r="N697" s="184" t="s">
        <v>992</v>
      </c>
      <c r="O697" s="184"/>
      <c r="P697" s="184"/>
      <c r="Q697" s="184"/>
      <c r="R697" s="184"/>
      <c r="S697" s="184"/>
      <c r="T697" s="184"/>
      <c r="U697" s="184"/>
      <c r="V697" s="184"/>
      <c r="W697" s="184"/>
      <c r="X697" s="184"/>
      <c r="Y697" s="184"/>
      <c r="Z697" s="184"/>
      <c r="AA697" s="184"/>
      <c r="AC697" s="198">
        <v>279</v>
      </c>
      <c r="AD697" s="198"/>
    </row>
    <row r="698" spans="2:30" x14ac:dyDescent="0.25">
      <c r="C698" s="157" t="s">
        <v>2</v>
      </c>
      <c r="G698" s="157" t="s">
        <v>2</v>
      </c>
      <c r="K698" s="157" t="s">
        <v>2</v>
      </c>
      <c r="O698" s="196" t="s">
        <v>993</v>
      </c>
      <c r="P698" s="196"/>
      <c r="Q698" s="196"/>
      <c r="R698" s="196"/>
      <c r="S698" s="196"/>
      <c r="T698" s="196"/>
      <c r="U698" s="196"/>
      <c r="V698" s="196"/>
      <c r="W698" s="196"/>
      <c r="X698" s="196"/>
      <c r="Y698" s="196"/>
      <c r="Z698" s="196"/>
      <c r="AA698" s="196"/>
      <c r="AB698" s="196"/>
    </row>
    <row r="699" spans="2:30" x14ac:dyDescent="0.25">
      <c r="B699" s="184" t="s">
        <v>994</v>
      </c>
      <c r="C699" s="184"/>
      <c r="D699" s="184"/>
      <c r="F699" s="184" t="s">
        <v>568</v>
      </c>
      <c r="G699" s="184"/>
      <c r="H699" s="184"/>
      <c r="I699" s="184"/>
      <c r="J699" s="184" t="s">
        <v>995</v>
      </c>
      <c r="K699" s="184"/>
      <c r="L699" s="184"/>
      <c r="N699" s="184" t="s">
        <v>996</v>
      </c>
      <c r="O699" s="184"/>
      <c r="P699" s="184"/>
      <c r="Q699" s="184"/>
      <c r="R699" s="184"/>
      <c r="S699" s="184"/>
      <c r="T699" s="184"/>
      <c r="U699" s="184"/>
      <c r="V699" s="184"/>
      <c r="W699" s="184"/>
      <c r="X699" s="184"/>
      <c r="Y699" s="184"/>
      <c r="Z699" s="184"/>
      <c r="AA699" s="184"/>
      <c r="AC699" s="198">
        <v>150</v>
      </c>
      <c r="AD699" s="198"/>
    </row>
    <row r="700" spans="2:30" x14ac:dyDescent="0.25">
      <c r="C700" s="157" t="s">
        <v>2</v>
      </c>
      <c r="G700" s="157" t="s">
        <v>2</v>
      </c>
      <c r="K700" s="157" t="s">
        <v>2</v>
      </c>
      <c r="O700" s="196" t="s">
        <v>997</v>
      </c>
      <c r="P700" s="196"/>
      <c r="Q700" s="196"/>
      <c r="R700" s="196"/>
      <c r="S700" s="196"/>
      <c r="T700" s="196"/>
      <c r="U700" s="196"/>
      <c r="V700" s="196"/>
      <c r="W700" s="196"/>
      <c r="X700" s="196"/>
      <c r="Y700" s="196"/>
      <c r="Z700" s="196"/>
      <c r="AA700" s="196"/>
      <c r="AB700" s="196"/>
    </row>
    <row r="701" spans="2:30" x14ac:dyDescent="0.25">
      <c r="B701" s="184" t="s">
        <v>998</v>
      </c>
      <c r="C701" s="184"/>
      <c r="D701" s="184"/>
      <c r="F701" s="184" t="s">
        <v>568</v>
      </c>
      <c r="G701" s="184"/>
      <c r="H701" s="184"/>
      <c r="I701" s="184"/>
      <c r="J701" s="184" t="s">
        <v>999</v>
      </c>
      <c r="K701" s="184"/>
      <c r="L701" s="184"/>
      <c r="N701" s="184" t="s">
        <v>1000</v>
      </c>
      <c r="O701" s="184"/>
      <c r="P701" s="184"/>
      <c r="Q701" s="184"/>
      <c r="R701" s="184"/>
      <c r="S701" s="184"/>
      <c r="T701" s="184"/>
      <c r="U701" s="184"/>
      <c r="V701" s="184"/>
      <c r="W701" s="184"/>
      <c r="X701" s="184"/>
      <c r="Y701" s="184"/>
      <c r="Z701" s="184"/>
      <c r="AA701" s="184"/>
      <c r="AC701" s="198">
        <v>12000</v>
      </c>
      <c r="AD701" s="198"/>
    </row>
    <row r="702" spans="2:30" x14ac:dyDescent="0.25">
      <c r="C702" s="157" t="s">
        <v>2</v>
      </c>
      <c r="G702" s="157" t="s">
        <v>2</v>
      </c>
      <c r="K702" s="157" t="s">
        <v>2</v>
      </c>
      <c r="O702" s="196" t="s">
        <v>1001</v>
      </c>
      <c r="P702" s="196"/>
      <c r="Q702" s="196"/>
      <c r="R702" s="196"/>
      <c r="S702" s="196"/>
      <c r="T702" s="196"/>
      <c r="U702" s="196"/>
      <c r="V702" s="196"/>
      <c r="W702" s="196"/>
      <c r="X702" s="196"/>
      <c r="Y702" s="196"/>
      <c r="Z702" s="196"/>
      <c r="AA702" s="196"/>
      <c r="AB702" s="196"/>
      <c r="AC702" s="197">
        <v>4000</v>
      </c>
      <c r="AD702" s="197"/>
    </row>
    <row r="703" spans="2:30" x14ac:dyDescent="0.25">
      <c r="C703" s="157" t="s">
        <v>2</v>
      </c>
      <c r="G703" s="157" t="s">
        <v>2</v>
      </c>
      <c r="K703" s="157" t="s">
        <v>2</v>
      </c>
      <c r="O703" s="196" t="s">
        <v>1002</v>
      </c>
      <c r="P703" s="196"/>
      <c r="Q703" s="196"/>
      <c r="R703" s="196"/>
      <c r="S703" s="196"/>
      <c r="T703" s="196"/>
      <c r="U703" s="196"/>
      <c r="V703" s="196"/>
      <c r="W703" s="196"/>
      <c r="X703" s="196"/>
      <c r="Y703" s="196"/>
      <c r="Z703" s="196"/>
      <c r="AA703" s="196"/>
      <c r="AB703" s="196"/>
      <c r="AC703" s="197">
        <v>4000</v>
      </c>
      <c r="AD703" s="197"/>
    </row>
    <row r="704" spans="2:30" x14ac:dyDescent="0.25">
      <c r="C704" s="157" t="s">
        <v>2</v>
      </c>
      <c r="G704" s="157" t="s">
        <v>2</v>
      </c>
      <c r="K704" s="157" t="s">
        <v>2</v>
      </c>
      <c r="O704" s="196" t="s">
        <v>1003</v>
      </c>
      <c r="P704" s="196"/>
      <c r="Q704" s="196"/>
      <c r="R704" s="196"/>
      <c r="S704" s="196"/>
      <c r="T704" s="196"/>
      <c r="U704" s="196"/>
      <c r="V704" s="196"/>
      <c r="W704" s="196"/>
      <c r="X704" s="196"/>
      <c r="Y704" s="196"/>
      <c r="Z704" s="196"/>
      <c r="AA704" s="196"/>
      <c r="AB704" s="196"/>
      <c r="AC704" s="197">
        <v>4000</v>
      </c>
      <c r="AD704" s="197"/>
    </row>
    <row r="705" spans="1:30" x14ac:dyDescent="0.25">
      <c r="B705" s="184" t="s">
        <v>1004</v>
      </c>
      <c r="C705" s="184"/>
      <c r="D705" s="184"/>
      <c r="F705" s="184" t="s">
        <v>682</v>
      </c>
      <c r="G705" s="184"/>
      <c r="H705" s="184"/>
      <c r="I705" s="184"/>
      <c r="J705" s="184" t="s">
        <v>1005</v>
      </c>
      <c r="K705" s="184"/>
      <c r="L705" s="184"/>
      <c r="N705" s="184" t="s">
        <v>1006</v>
      </c>
      <c r="O705" s="184"/>
      <c r="P705" s="184"/>
      <c r="Q705" s="184"/>
      <c r="R705" s="184"/>
      <c r="S705" s="184"/>
      <c r="T705" s="184"/>
      <c r="U705" s="184"/>
      <c r="V705" s="184"/>
      <c r="W705" s="184"/>
      <c r="X705" s="184"/>
      <c r="Y705" s="184"/>
      <c r="Z705" s="184"/>
      <c r="AA705" s="184"/>
      <c r="AC705" s="198">
        <v>63.28</v>
      </c>
      <c r="AD705" s="198"/>
    </row>
    <row r="706" spans="1:30" x14ac:dyDescent="0.25">
      <c r="C706" s="157" t="s">
        <v>2</v>
      </c>
      <c r="G706" s="157" t="s">
        <v>2</v>
      </c>
      <c r="K706" s="157" t="s">
        <v>2</v>
      </c>
      <c r="O706" s="196" t="s">
        <v>712</v>
      </c>
      <c r="P706" s="196"/>
      <c r="Q706" s="196"/>
      <c r="R706" s="196"/>
      <c r="S706" s="196"/>
      <c r="T706" s="196"/>
      <c r="U706" s="196"/>
      <c r="V706" s="196"/>
      <c r="W706" s="196"/>
      <c r="X706" s="196"/>
      <c r="Y706" s="196"/>
      <c r="Z706" s="196"/>
      <c r="AA706" s="196"/>
      <c r="AB706" s="196"/>
    </row>
    <row r="707" spans="1:30" ht="297" customHeight="1" x14ac:dyDescent="0.25"/>
    <row r="708" spans="1:30" ht="12" customHeight="1" x14ac:dyDescent="0.25"/>
    <row r="709" spans="1:30" ht="13.5" customHeight="1" x14ac:dyDescent="0.25">
      <c r="A709" s="182" t="s">
        <v>380</v>
      </c>
      <c r="B709" s="182"/>
      <c r="C709" s="182"/>
      <c r="D709" s="182"/>
      <c r="E709" s="182"/>
      <c r="F709" s="182"/>
      <c r="G709" s="182"/>
      <c r="H709" s="182"/>
      <c r="I709" s="182"/>
      <c r="J709" s="182"/>
      <c r="K709" s="182"/>
      <c r="L709" s="182"/>
      <c r="M709" s="182"/>
      <c r="R709" s="183" t="s">
        <v>1007</v>
      </c>
      <c r="S709" s="183"/>
      <c r="T709" s="183"/>
      <c r="U709" s="183"/>
      <c r="V709" s="183"/>
      <c r="W709" s="183"/>
      <c r="X709" s="183"/>
      <c r="Y709" s="183"/>
      <c r="Z709" s="183"/>
      <c r="AA709" s="183"/>
      <c r="AB709" s="183"/>
      <c r="AC709" s="183"/>
      <c r="AD709" s="183"/>
    </row>
    <row r="710" spans="1:30" ht="25.5" customHeight="1" x14ac:dyDescent="0.25">
      <c r="C710" s="188" t="s">
        <v>290</v>
      </c>
      <c r="D710" s="188"/>
      <c r="E710" s="188"/>
      <c r="F710" s="188"/>
      <c r="G710" s="188"/>
      <c r="H710" s="188"/>
      <c r="I710" s="188"/>
      <c r="J710" s="188"/>
      <c r="K710" s="188"/>
      <c r="L710" s="188"/>
      <c r="M710" s="188"/>
      <c r="N710" s="188"/>
      <c r="O710" s="188"/>
      <c r="P710" s="188"/>
      <c r="Q710" s="188"/>
      <c r="R710" s="188"/>
      <c r="S710" s="188"/>
      <c r="T710" s="188"/>
      <c r="U710" s="188"/>
      <c r="V710" s="188"/>
      <c r="W710" s="188"/>
      <c r="X710" s="188"/>
      <c r="Y710" s="188"/>
      <c r="Z710" s="188"/>
      <c r="AA710" s="188"/>
      <c r="AB710" s="188"/>
      <c r="AC710" s="188"/>
    </row>
    <row r="711" spans="1:30" ht="7.5" customHeight="1" x14ac:dyDescent="0.25"/>
    <row r="712" spans="1:30" ht="18.75" customHeight="1" x14ac:dyDescent="0.25">
      <c r="I712" s="202" t="s">
        <v>291</v>
      </c>
      <c r="J712" s="202"/>
      <c r="K712" s="202"/>
      <c r="L712" s="202"/>
      <c r="M712" s="202"/>
      <c r="N712" s="202"/>
      <c r="O712" s="202"/>
      <c r="P712" s="202"/>
      <c r="S712" s="203" t="s">
        <v>292</v>
      </c>
      <c r="T712" s="203"/>
      <c r="U712" s="203"/>
      <c r="V712" s="203"/>
      <c r="W712" s="203"/>
      <c r="X712" s="203"/>
      <c r="Y712" s="203"/>
    </row>
    <row r="713" spans="1:30" ht="6.75" customHeight="1" x14ac:dyDescent="0.25"/>
    <row r="714" spans="1:30" ht="14.25" customHeight="1" x14ac:dyDescent="0.25">
      <c r="A714" s="199" t="s">
        <v>293</v>
      </c>
      <c r="B714" s="199"/>
      <c r="C714" s="199"/>
      <c r="D714" s="199"/>
      <c r="E714" s="199"/>
      <c r="F714" s="199"/>
      <c r="G714" s="199"/>
      <c r="H714" s="199"/>
      <c r="I714" s="199"/>
      <c r="J714" s="199"/>
      <c r="K714" s="199"/>
      <c r="L714" s="199"/>
      <c r="M714" s="199"/>
      <c r="N714" s="199"/>
      <c r="O714" s="199"/>
    </row>
    <row r="715" spans="1:30" x14ac:dyDescent="0.25">
      <c r="B715" s="200" t="s">
        <v>294</v>
      </c>
      <c r="C715" s="200"/>
      <c r="D715" s="200"/>
      <c r="F715" s="200" t="s">
        <v>295</v>
      </c>
      <c r="G715" s="200"/>
      <c r="H715" s="200"/>
      <c r="I715" s="200"/>
      <c r="J715" s="200" t="s">
        <v>296</v>
      </c>
      <c r="K715" s="200"/>
      <c r="L715" s="200"/>
      <c r="N715" s="200" t="s">
        <v>297</v>
      </c>
      <c r="O715" s="200"/>
      <c r="P715" s="200"/>
      <c r="Q715" s="200"/>
      <c r="R715" s="200"/>
      <c r="S715" s="200"/>
      <c r="T715" s="200"/>
      <c r="U715" s="200"/>
      <c r="V715" s="200"/>
      <c r="W715" s="200"/>
      <c r="X715" s="200"/>
      <c r="Y715" s="200"/>
      <c r="Z715" s="200"/>
      <c r="AA715" s="200"/>
      <c r="AC715" s="201" t="s">
        <v>298</v>
      </c>
      <c r="AD715" s="201"/>
    </row>
    <row r="716" spans="1:30" x14ac:dyDescent="0.25">
      <c r="B716" s="184" t="s">
        <v>1008</v>
      </c>
      <c r="C716" s="184"/>
      <c r="D716" s="184"/>
      <c r="F716" s="184" t="s">
        <v>682</v>
      </c>
      <c r="G716" s="184"/>
      <c r="H716" s="184"/>
      <c r="I716" s="184"/>
      <c r="J716" s="184" t="s">
        <v>743</v>
      </c>
      <c r="K716" s="184"/>
      <c r="L716" s="184"/>
      <c r="N716" s="184" t="s">
        <v>744</v>
      </c>
      <c r="O716" s="184"/>
      <c r="P716" s="184"/>
      <c r="Q716" s="184"/>
      <c r="R716" s="184"/>
      <c r="S716" s="184"/>
      <c r="T716" s="184"/>
      <c r="U716" s="184"/>
      <c r="V716" s="184"/>
      <c r="W716" s="184"/>
      <c r="X716" s="184"/>
      <c r="Y716" s="184"/>
      <c r="Z716" s="184"/>
      <c r="AA716" s="184"/>
      <c r="AC716" s="198">
        <v>9601.2800000000007</v>
      </c>
      <c r="AD716" s="198"/>
    </row>
    <row r="717" spans="1:30" x14ac:dyDescent="0.25">
      <c r="C717" s="157" t="s">
        <v>2</v>
      </c>
      <c r="G717" s="157" t="s">
        <v>2</v>
      </c>
      <c r="K717" s="157" t="s">
        <v>2</v>
      </c>
      <c r="O717" s="196" t="s">
        <v>1009</v>
      </c>
      <c r="P717" s="196"/>
      <c r="Q717" s="196"/>
      <c r="R717" s="196"/>
      <c r="S717" s="196"/>
      <c r="T717" s="196"/>
      <c r="U717" s="196"/>
      <c r="V717" s="196"/>
      <c r="W717" s="196"/>
      <c r="X717" s="196"/>
      <c r="Y717" s="196"/>
      <c r="Z717" s="196"/>
      <c r="AA717" s="196"/>
      <c r="AB717" s="196"/>
      <c r="AC717" s="197">
        <v>226.46</v>
      </c>
      <c r="AD717" s="197"/>
    </row>
    <row r="718" spans="1:30" x14ac:dyDescent="0.25">
      <c r="C718" s="157" t="s">
        <v>2</v>
      </c>
      <c r="G718" s="157" t="s">
        <v>2</v>
      </c>
      <c r="K718" s="157" t="s">
        <v>2</v>
      </c>
      <c r="O718" s="196" t="s">
        <v>1010</v>
      </c>
      <c r="P718" s="196"/>
      <c r="Q718" s="196"/>
      <c r="R718" s="196"/>
      <c r="S718" s="196"/>
      <c r="T718" s="196"/>
      <c r="U718" s="196"/>
      <c r="V718" s="196"/>
      <c r="W718" s="196"/>
      <c r="X718" s="196"/>
      <c r="Y718" s="196"/>
      <c r="Z718" s="196"/>
      <c r="AA718" s="196"/>
      <c r="AB718" s="196"/>
      <c r="AC718" s="197">
        <v>10.35</v>
      </c>
      <c r="AD718" s="197"/>
    </row>
    <row r="719" spans="1:30" x14ac:dyDescent="0.25">
      <c r="C719" s="157" t="s">
        <v>2</v>
      </c>
      <c r="G719" s="157" t="s">
        <v>2</v>
      </c>
      <c r="K719" s="157" t="s">
        <v>2</v>
      </c>
      <c r="O719" s="196" t="s">
        <v>1011</v>
      </c>
      <c r="P719" s="196"/>
      <c r="Q719" s="196"/>
      <c r="R719" s="196"/>
      <c r="S719" s="196"/>
      <c r="T719" s="196"/>
      <c r="U719" s="196"/>
      <c r="V719" s="196"/>
      <c r="W719" s="196"/>
      <c r="X719" s="196"/>
      <c r="Y719" s="196"/>
      <c r="Z719" s="196"/>
      <c r="AA719" s="196"/>
      <c r="AB719" s="196"/>
      <c r="AC719" s="197">
        <v>397.05</v>
      </c>
      <c r="AD719" s="197"/>
    </row>
    <row r="720" spans="1:30" x14ac:dyDescent="0.25">
      <c r="C720" s="157" t="s">
        <v>2</v>
      </c>
      <c r="G720" s="157" t="s">
        <v>2</v>
      </c>
      <c r="K720" s="157" t="s">
        <v>2</v>
      </c>
      <c r="O720" s="196" t="s">
        <v>1012</v>
      </c>
      <c r="P720" s="196"/>
      <c r="Q720" s="196"/>
      <c r="R720" s="196"/>
      <c r="S720" s="196"/>
      <c r="T720" s="196"/>
      <c r="U720" s="196"/>
      <c r="V720" s="196"/>
      <c r="W720" s="196"/>
      <c r="X720" s="196"/>
      <c r="Y720" s="196"/>
      <c r="Z720" s="196"/>
      <c r="AA720" s="196"/>
      <c r="AB720" s="196"/>
      <c r="AC720" s="197">
        <v>817.98</v>
      </c>
      <c r="AD720" s="197"/>
    </row>
    <row r="721" spans="3:30" x14ac:dyDescent="0.25">
      <c r="C721" s="157" t="s">
        <v>2</v>
      </c>
      <c r="G721" s="157" t="s">
        <v>2</v>
      </c>
      <c r="K721" s="157" t="s">
        <v>2</v>
      </c>
      <c r="O721" s="196" t="s">
        <v>1013</v>
      </c>
      <c r="P721" s="196"/>
      <c r="Q721" s="196"/>
      <c r="R721" s="196"/>
      <c r="S721" s="196"/>
      <c r="T721" s="196"/>
      <c r="U721" s="196"/>
      <c r="V721" s="196"/>
      <c r="W721" s="196"/>
      <c r="X721" s="196"/>
      <c r="Y721" s="196"/>
      <c r="Z721" s="196"/>
      <c r="AA721" s="196"/>
      <c r="AB721" s="196"/>
      <c r="AC721" s="197">
        <v>16.079999999999998</v>
      </c>
      <c r="AD721" s="197"/>
    </row>
    <row r="722" spans="3:30" x14ac:dyDescent="0.25">
      <c r="C722" s="157" t="s">
        <v>2</v>
      </c>
      <c r="G722" s="157" t="s">
        <v>2</v>
      </c>
      <c r="K722" s="157" t="s">
        <v>2</v>
      </c>
      <c r="O722" s="196" t="s">
        <v>1014</v>
      </c>
      <c r="P722" s="196"/>
      <c r="Q722" s="196"/>
      <c r="R722" s="196"/>
      <c r="S722" s="196"/>
      <c r="T722" s="196"/>
      <c r="U722" s="196"/>
      <c r="V722" s="196"/>
      <c r="W722" s="196"/>
      <c r="X722" s="196"/>
      <c r="Y722" s="196"/>
      <c r="Z722" s="196"/>
      <c r="AA722" s="196"/>
      <c r="AB722" s="196"/>
      <c r="AC722" s="197">
        <v>45.36</v>
      </c>
      <c r="AD722" s="197"/>
    </row>
    <row r="723" spans="3:30" x14ac:dyDescent="0.25">
      <c r="C723" s="157" t="s">
        <v>2</v>
      </c>
      <c r="G723" s="157" t="s">
        <v>2</v>
      </c>
      <c r="K723" s="157" t="s">
        <v>2</v>
      </c>
      <c r="O723" s="196" t="s">
        <v>1015</v>
      </c>
      <c r="P723" s="196"/>
      <c r="Q723" s="196"/>
      <c r="R723" s="196"/>
      <c r="S723" s="196"/>
      <c r="T723" s="196"/>
      <c r="U723" s="196"/>
      <c r="V723" s="196"/>
      <c r="W723" s="196"/>
      <c r="X723" s="196"/>
      <c r="Y723" s="196"/>
      <c r="Z723" s="196"/>
      <c r="AA723" s="196"/>
      <c r="AB723" s="196"/>
      <c r="AC723" s="197">
        <v>19.18</v>
      </c>
      <c r="AD723" s="197"/>
    </row>
    <row r="724" spans="3:30" x14ac:dyDescent="0.25">
      <c r="C724" s="157" t="s">
        <v>2</v>
      </c>
      <c r="G724" s="157" t="s">
        <v>2</v>
      </c>
      <c r="K724" s="157" t="s">
        <v>2</v>
      </c>
      <c r="O724" s="196" t="s">
        <v>1016</v>
      </c>
      <c r="P724" s="196"/>
      <c r="Q724" s="196"/>
      <c r="R724" s="196"/>
      <c r="S724" s="196"/>
      <c r="T724" s="196"/>
      <c r="U724" s="196"/>
      <c r="V724" s="196"/>
      <c r="W724" s="196"/>
      <c r="X724" s="196"/>
      <c r="Y724" s="196"/>
      <c r="Z724" s="196"/>
      <c r="AA724" s="196"/>
      <c r="AB724" s="196"/>
      <c r="AC724" s="197">
        <v>2537.12</v>
      </c>
      <c r="AD724" s="197"/>
    </row>
    <row r="725" spans="3:30" x14ac:dyDescent="0.25">
      <c r="C725" s="157" t="s">
        <v>2</v>
      </c>
      <c r="G725" s="157" t="s">
        <v>2</v>
      </c>
      <c r="K725" s="157" t="s">
        <v>2</v>
      </c>
      <c r="O725" s="196" t="s">
        <v>1017</v>
      </c>
      <c r="P725" s="196"/>
      <c r="Q725" s="196"/>
      <c r="R725" s="196"/>
      <c r="S725" s="196"/>
      <c r="T725" s="196"/>
      <c r="U725" s="196"/>
      <c r="V725" s="196"/>
      <c r="W725" s="196"/>
      <c r="X725" s="196"/>
      <c r="Y725" s="196"/>
      <c r="Z725" s="196"/>
      <c r="AA725" s="196"/>
      <c r="AB725" s="196"/>
      <c r="AC725" s="197">
        <v>49.95</v>
      </c>
      <c r="AD725" s="197"/>
    </row>
    <row r="726" spans="3:30" x14ac:dyDescent="0.25">
      <c r="C726" s="157" t="s">
        <v>2</v>
      </c>
      <c r="G726" s="157" t="s">
        <v>2</v>
      </c>
      <c r="K726" s="157" t="s">
        <v>2</v>
      </c>
      <c r="O726" s="196" t="s">
        <v>1018</v>
      </c>
      <c r="P726" s="196"/>
      <c r="Q726" s="196"/>
      <c r="R726" s="196"/>
      <c r="S726" s="196"/>
      <c r="T726" s="196"/>
      <c r="U726" s="196"/>
      <c r="V726" s="196"/>
      <c r="W726" s="196"/>
      <c r="X726" s="196"/>
      <c r="Y726" s="196"/>
      <c r="Z726" s="196"/>
      <c r="AA726" s="196"/>
      <c r="AB726" s="196"/>
      <c r="AC726" s="197">
        <v>34.799999999999997</v>
      </c>
      <c r="AD726" s="197"/>
    </row>
    <row r="727" spans="3:30" x14ac:dyDescent="0.25">
      <c r="C727" s="157" t="s">
        <v>2</v>
      </c>
      <c r="G727" s="157" t="s">
        <v>2</v>
      </c>
      <c r="K727" s="157" t="s">
        <v>2</v>
      </c>
      <c r="O727" s="196" t="s">
        <v>1019</v>
      </c>
      <c r="P727" s="196"/>
      <c r="Q727" s="196"/>
      <c r="R727" s="196"/>
      <c r="S727" s="196"/>
      <c r="T727" s="196"/>
      <c r="U727" s="196"/>
      <c r="V727" s="196"/>
      <c r="W727" s="196"/>
      <c r="X727" s="196"/>
      <c r="Y727" s="196"/>
      <c r="Z727" s="196"/>
      <c r="AA727" s="196"/>
      <c r="AB727" s="196"/>
      <c r="AC727" s="197">
        <v>599.79999999999995</v>
      </c>
      <c r="AD727" s="197"/>
    </row>
    <row r="728" spans="3:30" x14ac:dyDescent="0.25">
      <c r="C728" s="157" t="s">
        <v>2</v>
      </c>
      <c r="G728" s="157" t="s">
        <v>2</v>
      </c>
      <c r="K728" s="157" t="s">
        <v>2</v>
      </c>
      <c r="O728" s="196" t="s">
        <v>1020</v>
      </c>
      <c r="P728" s="196"/>
      <c r="Q728" s="196"/>
      <c r="R728" s="196"/>
      <c r="S728" s="196"/>
      <c r="T728" s="196"/>
      <c r="U728" s="196"/>
      <c r="V728" s="196"/>
      <c r="W728" s="196"/>
      <c r="X728" s="196"/>
      <c r="Y728" s="196"/>
      <c r="Z728" s="196"/>
      <c r="AA728" s="196"/>
      <c r="AB728" s="196"/>
      <c r="AC728" s="197">
        <v>75.48</v>
      </c>
      <c r="AD728" s="197"/>
    </row>
    <row r="729" spans="3:30" x14ac:dyDescent="0.25">
      <c r="C729" s="157" t="s">
        <v>2</v>
      </c>
      <c r="G729" s="157" t="s">
        <v>2</v>
      </c>
      <c r="K729" s="157" t="s">
        <v>2</v>
      </c>
      <c r="O729" s="196" t="s">
        <v>1021</v>
      </c>
      <c r="P729" s="196"/>
      <c r="Q729" s="196"/>
      <c r="R729" s="196"/>
      <c r="S729" s="196"/>
      <c r="T729" s="196"/>
      <c r="U729" s="196"/>
      <c r="V729" s="196"/>
      <c r="W729" s="196"/>
      <c r="X729" s="196"/>
      <c r="Y729" s="196"/>
      <c r="Z729" s="196"/>
      <c r="AA729" s="196"/>
      <c r="AB729" s="196"/>
      <c r="AC729" s="197">
        <v>104.4</v>
      </c>
      <c r="AD729" s="197"/>
    </row>
    <row r="730" spans="3:30" x14ac:dyDescent="0.25">
      <c r="C730" s="157" t="s">
        <v>2</v>
      </c>
      <c r="G730" s="157" t="s">
        <v>2</v>
      </c>
      <c r="K730" s="157" t="s">
        <v>2</v>
      </c>
      <c r="O730" s="196" t="s">
        <v>1022</v>
      </c>
      <c r="P730" s="196"/>
      <c r="Q730" s="196"/>
      <c r="R730" s="196"/>
      <c r="S730" s="196"/>
      <c r="T730" s="196"/>
      <c r="U730" s="196"/>
      <c r="V730" s="196"/>
      <c r="W730" s="196"/>
      <c r="X730" s="196"/>
      <c r="Y730" s="196"/>
      <c r="Z730" s="196"/>
      <c r="AA730" s="196"/>
      <c r="AB730" s="196"/>
      <c r="AC730" s="197">
        <v>731.18</v>
      </c>
      <c r="AD730" s="197"/>
    </row>
    <row r="731" spans="3:30" x14ac:dyDescent="0.25">
      <c r="C731" s="157" t="s">
        <v>2</v>
      </c>
      <c r="G731" s="157" t="s">
        <v>2</v>
      </c>
      <c r="K731" s="157" t="s">
        <v>2</v>
      </c>
      <c r="O731" s="196" t="s">
        <v>1023</v>
      </c>
      <c r="P731" s="196"/>
      <c r="Q731" s="196"/>
      <c r="R731" s="196"/>
      <c r="S731" s="196"/>
      <c r="T731" s="196"/>
      <c r="U731" s="196"/>
      <c r="V731" s="196"/>
      <c r="W731" s="196"/>
      <c r="X731" s="196"/>
      <c r="Y731" s="196"/>
      <c r="Z731" s="196"/>
      <c r="AA731" s="196"/>
      <c r="AB731" s="196"/>
      <c r="AC731" s="197">
        <v>241.45</v>
      </c>
      <c r="AD731" s="197"/>
    </row>
    <row r="732" spans="3:30" x14ac:dyDescent="0.25">
      <c r="C732" s="157" t="s">
        <v>2</v>
      </c>
      <c r="G732" s="157" t="s">
        <v>2</v>
      </c>
      <c r="K732" s="157" t="s">
        <v>2</v>
      </c>
      <c r="O732" s="196" t="s">
        <v>1024</v>
      </c>
      <c r="P732" s="196"/>
      <c r="Q732" s="196"/>
      <c r="R732" s="196"/>
      <c r="S732" s="196"/>
      <c r="T732" s="196"/>
      <c r="U732" s="196"/>
      <c r="V732" s="196"/>
      <c r="W732" s="196"/>
      <c r="X732" s="196"/>
      <c r="Y732" s="196"/>
      <c r="Z732" s="196"/>
      <c r="AA732" s="196"/>
      <c r="AB732" s="196"/>
      <c r="AC732" s="197">
        <v>44.47</v>
      </c>
      <c r="AD732" s="197"/>
    </row>
    <row r="733" spans="3:30" x14ac:dyDescent="0.25">
      <c r="C733" s="157" t="s">
        <v>2</v>
      </c>
      <c r="G733" s="157" t="s">
        <v>2</v>
      </c>
      <c r="K733" s="157" t="s">
        <v>2</v>
      </c>
      <c r="O733" s="196" t="s">
        <v>1025</v>
      </c>
      <c r="P733" s="196"/>
      <c r="Q733" s="196"/>
      <c r="R733" s="196"/>
      <c r="S733" s="196"/>
      <c r="T733" s="196"/>
      <c r="U733" s="196"/>
      <c r="V733" s="196"/>
      <c r="W733" s="196"/>
      <c r="X733" s="196"/>
      <c r="Y733" s="196"/>
      <c r="Z733" s="196"/>
      <c r="AA733" s="196"/>
      <c r="AB733" s="196"/>
      <c r="AC733" s="197">
        <v>27.16</v>
      </c>
      <c r="AD733" s="197"/>
    </row>
    <row r="734" spans="3:30" x14ac:dyDescent="0.25">
      <c r="C734" s="157" t="s">
        <v>2</v>
      </c>
      <c r="G734" s="157" t="s">
        <v>2</v>
      </c>
      <c r="K734" s="157" t="s">
        <v>2</v>
      </c>
      <c r="O734" s="196" t="s">
        <v>1026</v>
      </c>
      <c r="P734" s="196"/>
      <c r="Q734" s="196"/>
      <c r="R734" s="196"/>
      <c r="S734" s="196"/>
      <c r="T734" s="196"/>
      <c r="U734" s="196"/>
      <c r="V734" s="196"/>
      <c r="W734" s="196"/>
      <c r="X734" s="196"/>
      <c r="Y734" s="196"/>
      <c r="Z734" s="196"/>
      <c r="AA734" s="196"/>
      <c r="AB734" s="196"/>
      <c r="AC734" s="197">
        <v>161.76</v>
      </c>
      <c r="AD734" s="197"/>
    </row>
    <row r="735" spans="3:30" x14ac:dyDescent="0.25">
      <c r="C735" s="157" t="s">
        <v>2</v>
      </c>
      <c r="G735" s="157" t="s">
        <v>2</v>
      </c>
      <c r="K735" s="157" t="s">
        <v>2</v>
      </c>
      <c r="O735" s="196" t="s">
        <v>1027</v>
      </c>
      <c r="P735" s="196"/>
      <c r="Q735" s="196"/>
      <c r="R735" s="196"/>
      <c r="S735" s="196"/>
      <c r="T735" s="196"/>
      <c r="U735" s="196"/>
      <c r="V735" s="196"/>
      <c r="W735" s="196"/>
      <c r="X735" s="196"/>
      <c r="Y735" s="196"/>
      <c r="Z735" s="196"/>
      <c r="AA735" s="196"/>
      <c r="AB735" s="196"/>
      <c r="AC735" s="197">
        <v>66.45</v>
      </c>
      <c r="AD735" s="197"/>
    </row>
    <row r="736" spans="3:30" x14ac:dyDescent="0.25">
      <c r="C736" s="157" t="s">
        <v>2</v>
      </c>
      <c r="G736" s="157" t="s">
        <v>2</v>
      </c>
      <c r="K736" s="157" t="s">
        <v>2</v>
      </c>
      <c r="O736" s="196" t="s">
        <v>1028</v>
      </c>
      <c r="P736" s="196"/>
      <c r="Q736" s="196"/>
      <c r="R736" s="196"/>
      <c r="S736" s="196"/>
      <c r="T736" s="196"/>
      <c r="U736" s="196"/>
      <c r="V736" s="196"/>
      <c r="W736" s="196"/>
      <c r="X736" s="196"/>
      <c r="Y736" s="196"/>
      <c r="Z736" s="196"/>
      <c r="AA736" s="196"/>
      <c r="AB736" s="196"/>
      <c r="AC736" s="197">
        <v>343.2</v>
      </c>
      <c r="AD736" s="197"/>
    </row>
    <row r="737" spans="3:30" x14ac:dyDescent="0.25">
      <c r="C737" s="157" t="s">
        <v>2</v>
      </c>
      <c r="G737" s="157" t="s">
        <v>2</v>
      </c>
      <c r="K737" s="157" t="s">
        <v>2</v>
      </c>
      <c r="O737" s="196" t="s">
        <v>1029</v>
      </c>
      <c r="P737" s="196"/>
      <c r="Q737" s="196"/>
      <c r="R737" s="196"/>
      <c r="S737" s="196"/>
      <c r="T737" s="196"/>
      <c r="U737" s="196"/>
      <c r="V737" s="196"/>
      <c r="W737" s="196"/>
      <c r="X737" s="196"/>
      <c r="Y737" s="196"/>
      <c r="Z737" s="196"/>
      <c r="AA737" s="196"/>
      <c r="AB737" s="196"/>
      <c r="AC737" s="197">
        <v>132.9</v>
      </c>
      <c r="AD737" s="197"/>
    </row>
    <row r="738" spans="3:30" x14ac:dyDescent="0.25">
      <c r="C738" s="157" t="s">
        <v>2</v>
      </c>
      <c r="G738" s="157" t="s">
        <v>2</v>
      </c>
      <c r="K738" s="157" t="s">
        <v>2</v>
      </c>
      <c r="O738" s="196" t="s">
        <v>1030</v>
      </c>
      <c r="P738" s="196"/>
      <c r="Q738" s="196"/>
      <c r="R738" s="196"/>
      <c r="S738" s="196"/>
      <c r="T738" s="196"/>
      <c r="U738" s="196"/>
      <c r="V738" s="196"/>
      <c r="W738" s="196"/>
      <c r="X738" s="196"/>
      <c r="Y738" s="196"/>
      <c r="Z738" s="196"/>
      <c r="AA738" s="196"/>
      <c r="AB738" s="196"/>
      <c r="AC738" s="197">
        <v>71.8</v>
      </c>
      <c r="AD738" s="197"/>
    </row>
    <row r="739" spans="3:30" x14ac:dyDescent="0.25">
      <c r="C739" s="157" t="s">
        <v>2</v>
      </c>
      <c r="G739" s="157" t="s">
        <v>2</v>
      </c>
      <c r="K739" s="157" t="s">
        <v>2</v>
      </c>
      <c r="O739" s="196" t="s">
        <v>1031</v>
      </c>
      <c r="P739" s="196"/>
      <c r="Q739" s="196"/>
      <c r="R739" s="196"/>
      <c r="S739" s="196"/>
      <c r="T739" s="196"/>
      <c r="U739" s="196"/>
      <c r="V739" s="196"/>
      <c r="W739" s="196"/>
      <c r="X739" s="196"/>
      <c r="Y739" s="196"/>
      <c r="Z739" s="196"/>
      <c r="AA739" s="196"/>
      <c r="AB739" s="196"/>
      <c r="AC739" s="197">
        <v>9.61</v>
      </c>
      <c r="AD739" s="197"/>
    </row>
    <row r="740" spans="3:30" x14ac:dyDescent="0.25">
      <c r="C740" s="157" t="s">
        <v>2</v>
      </c>
      <c r="G740" s="157" t="s">
        <v>2</v>
      </c>
      <c r="K740" s="157" t="s">
        <v>2</v>
      </c>
      <c r="O740" s="196" t="s">
        <v>1032</v>
      </c>
      <c r="P740" s="196"/>
      <c r="Q740" s="196"/>
      <c r="R740" s="196"/>
      <c r="S740" s="196"/>
      <c r="T740" s="196"/>
      <c r="U740" s="196"/>
      <c r="V740" s="196"/>
      <c r="W740" s="196"/>
      <c r="X740" s="196"/>
      <c r="Y740" s="196"/>
      <c r="Z740" s="196"/>
      <c r="AA740" s="196"/>
      <c r="AB740" s="196"/>
      <c r="AC740" s="197">
        <v>153.72</v>
      </c>
      <c r="AD740" s="197"/>
    </row>
    <row r="741" spans="3:30" x14ac:dyDescent="0.25">
      <c r="C741" s="157" t="s">
        <v>2</v>
      </c>
      <c r="G741" s="157" t="s">
        <v>2</v>
      </c>
      <c r="K741" s="157" t="s">
        <v>2</v>
      </c>
      <c r="O741" s="196" t="s">
        <v>1033</v>
      </c>
      <c r="P741" s="196"/>
      <c r="Q741" s="196"/>
      <c r="R741" s="196"/>
      <c r="S741" s="196"/>
      <c r="T741" s="196"/>
      <c r="U741" s="196"/>
      <c r="V741" s="196"/>
      <c r="W741" s="196"/>
      <c r="X741" s="196"/>
      <c r="Y741" s="196"/>
      <c r="Z741" s="196"/>
      <c r="AA741" s="196"/>
      <c r="AB741" s="196"/>
      <c r="AC741" s="197">
        <v>235.92</v>
      </c>
      <c r="AD741" s="197"/>
    </row>
    <row r="742" spans="3:30" x14ac:dyDescent="0.25">
      <c r="C742" s="157" t="s">
        <v>2</v>
      </c>
      <c r="G742" s="157" t="s">
        <v>2</v>
      </c>
      <c r="K742" s="157" t="s">
        <v>2</v>
      </c>
      <c r="O742" s="196" t="s">
        <v>1034</v>
      </c>
      <c r="P742" s="196"/>
      <c r="Q742" s="196"/>
      <c r="R742" s="196"/>
      <c r="S742" s="196"/>
      <c r="T742" s="196"/>
      <c r="U742" s="196"/>
      <c r="V742" s="196"/>
      <c r="W742" s="196"/>
      <c r="X742" s="196"/>
      <c r="Y742" s="196"/>
      <c r="Z742" s="196"/>
      <c r="AA742" s="196"/>
      <c r="AB742" s="196"/>
      <c r="AC742" s="197">
        <v>397.05</v>
      </c>
      <c r="AD742" s="197"/>
    </row>
    <row r="743" spans="3:30" x14ac:dyDescent="0.25">
      <c r="C743" s="157" t="s">
        <v>2</v>
      </c>
      <c r="G743" s="157" t="s">
        <v>2</v>
      </c>
      <c r="K743" s="157" t="s">
        <v>2</v>
      </c>
      <c r="O743" s="196" t="s">
        <v>1035</v>
      </c>
      <c r="P743" s="196"/>
      <c r="Q743" s="196"/>
      <c r="R743" s="196"/>
      <c r="S743" s="196"/>
      <c r="T743" s="196"/>
      <c r="U743" s="196"/>
      <c r="V743" s="196"/>
      <c r="W743" s="196"/>
      <c r="X743" s="196"/>
      <c r="Y743" s="196"/>
      <c r="Z743" s="196"/>
      <c r="AA743" s="196"/>
      <c r="AB743" s="196"/>
      <c r="AC743" s="197">
        <v>240.17</v>
      </c>
      <c r="AD743" s="197"/>
    </row>
    <row r="744" spans="3:30" x14ac:dyDescent="0.25">
      <c r="C744" s="157" t="s">
        <v>2</v>
      </c>
      <c r="G744" s="157" t="s">
        <v>2</v>
      </c>
      <c r="K744" s="157" t="s">
        <v>2</v>
      </c>
      <c r="O744" s="196" t="s">
        <v>1036</v>
      </c>
      <c r="P744" s="196"/>
      <c r="Q744" s="196"/>
      <c r="R744" s="196"/>
      <c r="S744" s="196"/>
      <c r="T744" s="196"/>
      <c r="U744" s="196"/>
      <c r="V744" s="196"/>
      <c r="W744" s="196"/>
      <c r="X744" s="196"/>
      <c r="Y744" s="196"/>
      <c r="Z744" s="196"/>
      <c r="AA744" s="196"/>
      <c r="AB744" s="196"/>
      <c r="AC744" s="197">
        <v>8.9700000000000006</v>
      </c>
      <c r="AD744" s="197"/>
    </row>
    <row r="745" spans="3:30" x14ac:dyDescent="0.25">
      <c r="C745" s="157" t="s">
        <v>2</v>
      </c>
      <c r="G745" s="157" t="s">
        <v>2</v>
      </c>
      <c r="K745" s="157" t="s">
        <v>2</v>
      </c>
      <c r="O745" s="196" t="s">
        <v>1037</v>
      </c>
      <c r="P745" s="196"/>
      <c r="Q745" s="196"/>
      <c r="R745" s="196"/>
      <c r="S745" s="196"/>
      <c r="T745" s="196"/>
      <c r="U745" s="196"/>
      <c r="V745" s="196"/>
      <c r="W745" s="196"/>
      <c r="X745" s="196"/>
      <c r="Y745" s="196"/>
      <c r="Z745" s="196"/>
      <c r="AA745" s="196"/>
      <c r="AB745" s="196"/>
      <c r="AC745" s="197">
        <v>23</v>
      </c>
      <c r="AD745" s="197"/>
    </row>
    <row r="746" spans="3:30" x14ac:dyDescent="0.25">
      <c r="C746" s="157" t="s">
        <v>2</v>
      </c>
      <c r="G746" s="157" t="s">
        <v>2</v>
      </c>
      <c r="K746" s="157" t="s">
        <v>2</v>
      </c>
      <c r="O746" s="196" t="s">
        <v>1038</v>
      </c>
      <c r="P746" s="196"/>
      <c r="Q746" s="196"/>
      <c r="R746" s="196"/>
      <c r="S746" s="196"/>
      <c r="T746" s="196"/>
      <c r="U746" s="196"/>
      <c r="V746" s="196"/>
      <c r="W746" s="196"/>
      <c r="X746" s="196"/>
      <c r="Y746" s="196"/>
      <c r="Z746" s="196"/>
      <c r="AA746" s="196"/>
      <c r="AB746" s="196"/>
      <c r="AC746" s="197">
        <v>200</v>
      </c>
      <c r="AD746" s="197"/>
    </row>
    <row r="747" spans="3:30" x14ac:dyDescent="0.25">
      <c r="C747" s="157" t="s">
        <v>2</v>
      </c>
      <c r="G747" s="157" t="s">
        <v>2</v>
      </c>
      <c r="K747" s="157" t="s">
        <v>2</v>
      </c>
      <c r="O747" s="196" t="s">
        <v>1039</v>
      </c>
      <c r="P747" s="196"/>
      <c r="Q747" s="196"/>
      <c r="R747" s="196"/>
      <c r="S747" s="196"/>
      <c r="T747" s="196"/>
      <c r="U747" s="196"/>
      <c r="V747" s="196"/>
      <c r="W747" s="196"/>
      <c r="X747" s="196"/>
      <c r="Y747" s="196"/>
      <c r="Z747" s="196"/>
      <c r="AA747" s="196"/>
      <c r="AB747" s="196"/>
      <c r="AC747" s="197">
        <v>25.76</v>
      </c>
      <c r="AD747" s="197"/>
    </row>
    <row r="748" spans="3:30" x14ac:dyDescent="0.25">
      <c r="C748" s="157" t="s">
        <v>2</v>
      </c>
      <c r="G748" s="157" t="s">
        <v>2</v>
      </c>
      <c r="K748" s="157" t="s">
        <v>2</v>
      </c>
      <c r="O748" s="196" t="s">
        <v>1040</v>
      </c>
      <c r="P748" s="196"/>
      <c r="Q748" s="196"/>
      <c r="R748" s="196"/>
      <c r="S748" s="196"/>
      <c r="T748" s="196"/>
      <c r="U748" s="196"/>
      <c r="V748" s="196"/>
      <c r="W748" s="196"/>
      <c r="X748" s="196"/>
      <c r="Y748" s="196"/>
      <c r="Z748" s="196"/>
      <c r="AA748" s="196"/>
      <c r="AB748" s="196"/>
      <c r="AC748" s="197">
        <v>217.05</v>
      </c>
      <c r="AD748" s="197"/>
    </row>
    <row r="749" spans="3:30" x14ac:dyDescent="0.25">
      <c r="C749" s="157" t="s">
        <v>2</v>
      </c>
      <c r="G749" s="157" t="s">
        <v>2</v>
      </c>
      <c r="K749" s="157" t="s">
        <v>2</v>
      </c>
      <c r="O749" s="196" t="s">
        <v>1041</v>
      </c>
      <c r="P749" s="196"/>
      <c r="Q749" s="196"/>
      <c r="R749" s="196"/>
      <c r="S749" s="196"/>
      <c r="T749" s="196"/>
      <c r="U749" s="196"/>
      <c r="V749" s="196"/>
      <c r="W749" s="196"/>
      <c r="X749" s="196"/>
      <c r="Y749" s="196"/>
      <c r="Z749" s="196"/>
      <c r="AA749" s="196"/>
      <c r="AB749" s="196"/>
      <c r="AC749" s="197">
        <v>1001.7</v>
      </c>
      <c r="AD749" s="197"/>
    </row>
    <row r="750" spans="3:30" x14ac:dyDescent="0.25">
      <c r="C750" s="157" t="s">
        <v>2</v>
      </c>
      <c r="G750" s="157" t="s">
        <v>2</v>
      </c>
      <c r="K750" s="157" t="s">
        <v>2</v>
      </c>
      <c r="O750" s="196" t="s">
        <v>1042</v>
      </c>
      <c r="P750" s="196"/>
      <c r="Q750" s="196"/>
      <c r="R750" s="196"/>
      <c r="S750" s="196"/>
      <c r="T750" s="196"/>
      <c r="U750" s="196"/>
      <c r="V750" s="196"/>
      <c r="W750" s="196"/>
      <c r="X750" s="196"/>
      <c r="Y750" s="196"/>
      <c r="Z750" s="196"/>
      <c r="AA750" s="196"/>
      <c r="AB750" s="196"/>
      <c r="AC750" s="197">
        <v>80.72</v>
      </c>
      <c r="AD750" s="197"/>
    </row>
    <row r="751" spans="3:30" x14ac:dyDescent="0.25">
      <c r="C751" s="157" t="s">
        <v>2</v>
      </c>
      <c r="G751" s="157" t="s">
        <v>2</v>
      </c>
      <c r="K751" s="157" t="s">
        <v>2</v>
      </c>
      <c r="O751" s="196" t="s">
        <v>1043</v>
      </c>
      <c r="P751" s="196"/>
      <c r="Q751" s="196"/>
      <c r="R751" s="196"/>
      <c r="S751" s="196"/>
      <c r="T751" s="196"/>
      <c r="U751" s="196"/>
      <c r="V751" s="196"/>
      <c r="W751" s="196"/>
      <c r="X751" s="196"/>
      <c r="Y751" s="196"/>
      <c r="Z751" s="196"/>
      <c r="AA751" s="196"/>
      <c r="AB751" s="196"/>
      <c r="AC751" s="197">
        <v>203.98</v>
      </c>
      <c r="AD751" s="197"/>
    </row>
    <row r="752" spans="3:30" x14ac:dyDescent="0.25">
      <c r="C752" s="157" t="s">
        <v>2</v>
      </c>
      <c r="G752" s="157" t="s">
        <v>2</v>
      </c>
      <c r="K752" s="157" t="s">
        <v>2</v>
      </c>
      <c r="O752" s="196" t="s">
        <v>1044</v>
      </c>
      <c r="P752" s="196"/>
      <c r="Q752" s="196"/>
      <c r="R752" s="196"/>
      <c r="S752" s="196"/>
      <c r="T752" s="196"/>
      <c r="U752" s="196"/>
      <c r="V752" s="196"/>
      <c r="W752" s="196"/>
      <c r="X752" s="196"/>
      <c r="Y752" s="196"/>
      <c r="Z752" s="196"/>
      <c r="AA752" s="196"/>
      <c r="AB752" s="196"/>
      <c r="AC752" s="197">
        <v>18.010000000000002</v>
      </c>
      <c r="AD752" s="197"/>
    </row>
    <row r="753" spans="1:30" x14ac:dyDescent="0.25">
      <c r="C753" s="157" t="s">
        <v>2</v>
      </c>
      <c r="G753" s="157" t="s">
        <v>2</v>
      </c>
      <c r="K753" s="157" t="s">
        <v>2</v>
      </c>
      <c r="O753" s="196" t="s">
        <v>1045</v>
      </c>
      <c r="P753" s="196"/>
      <c r="Q753" s="196"/>
      <c r="R753" s="196"/>
      <c r="S753" s="196"/>
      <c r="T753" s="196"/>
      <c r="U753" s="196"/>
      <c r="V753" s="196"/>
      <c r="W753" s="196"/>
      <c r="X753" s="196"/>
      <c r="Y753" s="196"/>
      <c r="Z753" s="196"/>
      <c r="AA753" s="196"/>
      <c r="AB753" s="196"/>
      <c r="AC753" s="197">
        <v>3.09</v>
      </c>
      <c r="AD753" s="197"/>
    </row>
    <row r="754" spans="1:30" x14ac:dyDescent="0.25">
      <c r="C754" s="157" t="s">
        <v>2</v>
      </c>
      <c r="G754" s="157" t="s">
        <v>2</v>
      </c>
      <c r="K754" s="157" t="s">
        <v>2</v>
      </c>
      <c r="O754" s="196" t="s">
        <v>1046</v>
      </c>
      <c r="P754" s="196"/>
      <c r="Q754" s="196"/>
      <c r="R754" s="196"/>
      <c r="S754" s="196"/>
      <c r="T754" s="196"/>
      <c r="U754" s="196"/>
      <c r="V754" s="196"/>
      <c r="W754" s="196"/>
      <c r="X754" s="196"/>
      <c r="Y754" s="196"/>
      <c r="Z754" s="196"/>
      <c r="AA754" s="196"/>
      <c r="AB754" s="196"/>
      <c r="AC754" s="197">
        <v>8.9700000000000006</v>
      </c>
      <c r="AD754" s="197"/>
    </row>
    <row r="755" spans="1:30" x14ac:dyDescent="0.25">
      <c r="C755" s="157" t="s">
        <v>2</v>
      </c>
      <c r="G755" s="157" t="s">
        <v>2</v>
      </c>
      <c r="K755" s="157" t="s">
        <v>2</v>
      </c>
      <c r="O755" s="196" t="s">
        <v>1047</v>
      </c>
      <c r="P755" s="196"/>
      <c r="Q755" s="196"/>
      <c r="R755" s="196"/>
      <c r="S755" s="196"/>
      <c r="T755" s="196"/>
      <c r="U755" s="196"/>
      <c r="V755" s="196"/>
      <c r="W755" s="196"/>
      <c r="X755" s="196"/>
      <c r="Y755" s="196"/>
      <c r="Z755" s="196"/>
      <c r="AA755" s="196"/>
      <c r="AB755" s="196"/>
      <c r="AC755" s="197">
        <v>19.18</v>
      </c>
      <c r="AD755" s="197"/>
    </row>
    <row r="756" spans="1:30" x14ac:dyDescent="0.25">
      <c r="B756" s="184" t="s">
        <v>1048</v>
      </c>
      <c r="C756" s="184"/>
      <c r="D756" s="184"/>
      <c r="F756" s="184" t="s">
        <v>682</v>
      </c>
      <c r="G756" s="184"/>
      <c r="H756" s="184"/>
      <c r="I756" s="184"/>
      <c r="J756" s="184" t="s">
        <v>851</v>
      </c>
      <c r="K756" s="184"/>
      <c r="L756" s="184"/>
      <c r="N756" s="184" t="s">
        <v>852</v>
      </c>
      <c r="O756" s="184"/>
      <c r="P756" s="184"/>
      <c r="Q756" s="184"/>
      <c r="R756" s="184"/>
      <c r="S756" s="184"/>
      <c r="T756" s="184"/>
      <c r="U756" s="184"/>
      <c r="V756" s="184"/>
      <c r="W756" s="184"/>
      <c r="X756" s="184"/>
      <c r="Y756" s="184"/>
      <c r="Z756" s="184"/>
      <c r="AA756" s="184"/>
      <c r="AC756" s="198">
        <v>0.78</v>
      </c>
      <c r="AD756" s="198"/>
    </row>
    <row r="757" spans="1:30" x14ac:dyDescent="0.25">
      <c r="C757" s="157" t="s">
        <v>2</v>
      </c>
      <c r="G757" s="157" t="s">
        <v>2</v>
      </c>
      <c r="K757" s="157" t="s">
        <v>2</v>
      </c>
      <c r="O757" s="196" t="s">
        <v>1049</v>
      </c>
      <c r="P757" s="196"/>
      <c r="Q757" s="196"/>
      <c r="R757" s="196"/>
      <c r="S757" s="196"/>
      <c r="T757" s="196"/>
      <c r="U757" s="196"/>
      <c r="V757" s="196"/>
      <c r="W757" s="196"/>
      <c r="X757" s="196"/>
      <c r="Y757" s="196"/>
      <c r="Z757" s="196"/>
      <c r="AA757" s="196"/>
      <c r="AB757" s="196"/>
    </row>
    <row r="758" spans="1:30" x14ac:dyDescent="0.25">
      <c r="B758" s="184" t="s">
        <v>1050</v>
      </c>
      <c r="C758" s="184"/>
      <c r="D758" s="184"/>
      <c r="F758" s="184" t="s">
        <v>682</v>
      </c>
      <c r="G758" s="184"/>
      <c r="H758" s="184"/>
      <c r="I758" s="184"/>
      <c r="J758" s="184" t="s">
        <v>1051</v>
      </c>
      <c r="K758" s="184"/>
      <c r="L758" s="184"/>
      <c r="N758" s="184" t="s">
        <v>1052</v>
      </c>
      <c r="O758" s="184"/>
      <c r="P758" s="184"/>
      <c r="Q758" s="184"/>
      <c r="R758" s="184"/>
      <c r="S758" s="184"/>
      <c r="T758" s="184"/>
      <c r="U758" s="184"/>
      <c r="V758" s="184"/>
      <c r="W758" s="184"/>
      <c r="X758" s="184"/>
      <c r="Y758" s="184"/>
      <c r="Z758" s="184"/>
      <c r="AA758" s="184"/>
      <c r="AC758" s="198">
        <v>125</v>
      </c>
      <c r="AD758" s="198"/>
    </row>
    <row r="759" spans="1:30" x14ac:dyDescent="0.25">
      <c r="C759" s="157" t="s">
        <v>2</v>
      </c>
      <c r="G759" s="157" t="s">
        <v>2</v>
      </c>
      <c r="K759" s="157" t="s">
        <v>2</v>
      </c>
      <c r="O759" s="196" t="s">
        <v>800</v>
      </c>
      <c r="P759" s="196"/>
      <c r="Q759" s="196"/>
      <c r="R759" s="196"/>
      <c r="S759" s="196"/>
      <c r="T759" s="196"/>
      <c r="U759" s="196"/>
      <c r="V759" s="196"/>
      <c r="W759" s="196"/>
      <c r="X759" s="196"/>
      <c r="Y759" s="196"/>
      <c r="Z759" s="196"/>
      <c r="AA759" s="196"/>
      <c r="AB759" s="196"/>
    </row>
    <row r="760" spans="1:30" x14ac:dyDescent="0.25">
      <c r="B760" s="184" t="s">
        <v>1053</v>
      </c>
      <c r="C760" s="184"/>
      <c r="D760" s="184"/>
      <c r="F760" s="184" t="s">
        <v>682</v>
      </c>
      <c r="G760" s="184"/>
      <c r="H760" s="184"/>
      <c r="I760" s="184"/>
      <c r="J760" s="184" t="s">
        <v>1054</v>
      </c>
      <c r="K760" s="184"/>
      <c r="L760" s="184"/>
      <c r="N760" s="184" t="s">
        <v>1055</v>
      </c>
      <c r="O760" s="184"/>
      <c r="P760" s="184"/>
      <c r="Q760" s="184"/>
      <c r="R760" s="184"/>
      <c r="S760" s="184"/>
      <c r="T760" s="184"/>
      <c r="U760" s="184"/>
      <c r="V760" s="184"/>
      <c r="W760" s="184"/>
      <c r="X760" s="184"/>
      <c r="Y760" s="184"/>
      <c r="Z760" s="184"/>
      <c r="AA760" s="184"/>
      <c r="AC760" s="198">
        <v>10263</v>
      </c>
      <c r="AD760" s="198"/>
    </row>
    <row r="761" spans="1:30" x14ac:dyDescent="0.25">
      <c r="C761" s="157" t="s">
        <v>2</v>
      </c>
      <c r="G761" s="157" t="s">
        <v>2</v>
      </c>
      <c r="K761" s="157" t="s">
        <v>2</v>
      </c>
      <c r="O761" s="196" t="s">
        <v>1056</v>
      </c>
      <c r="P761" s="196"/>
      <c r="Q761" s="196"/>
      <c r="R761" s="196"/>
      <c r="S761" s="196"/>
      <c r="T761" s="196"/>
      <c r="U761" s="196"/>
      <c r="V761" s="196"/>
      <c r="W761" s="196"/>
      <c r="X761" s="196"/>
      <c r="Y761" s="196"/>
      <c r="Z761" s="196"/>
      <c r="AA761" s="196"/>
      <c r="AB761" s="196"/>
      <c r="AC761" s="197">
        <v>5082</v>
      </c>
      <c r="AD761" s="197"/>
    </row>
    <row r="762" spans="1:30" x14ac:dyDescent="0.25">
      <c r="C762" s="157" t="s">
        <v>2</v>
      </c>
      <c r="G762" s="157" t="s">
        <v>2</v>
      </c>
      <c r="K762" s="157" t="s">
        <v>2</v>
      </c>
      <c r="O762" s="196" t="s">
        <v>1056</v>
      </c>
      <c r="P762" s="196"/>
      <c r="Q762" s="196"/>
      <c r="R762" s="196"/>
      <c r="S762" s="196"/>
      <c r="T762" s="196"/>
      <c r="U762" s="196"/>
      <c r="V762" s="196"/>
      <c r="W762" s="196"/>
      <c r="X762" s="196"/>
      <c r="Y762" s="196"/>
      <c r="Z762" s="196"/>
      <c r="AA762" s="196"/>
      <c r="AB762" s="196"/>
      <c r="AC762" s="197">
        <v>5181</v>
      </c>
      <c r="AD762" s="197"/>
    </row>
    <row r="763" spans="1:30" x14ac:dyDescent="0.25">
      <c r="B763" s="184" t="s">
        <v>1057</v>
      </c>
      <c r="C763" s="184"/>
      <c r="D763" s="184"/>
      <c r="F763" s="184" t="s">
        <v>682</v>
      </c>
      <c r="G763" s="184"/>
      <c r="H763" s="184"/>
      <c r="I763" s="184"/>
      <c r="J763" s="184" t="s">
        <v>1058</v>
      </c>
      <c r="K763" s="184"/>
      <c r="L763" s="184"/>
      <c r="N763" s="184" t="s">
        <v>1059</v>
      </c>
      <c r="O763" s="184"/>
      <c r="P763" s="184"/>
      <c r="Q763" s="184"/>
      <c r="R763" s="184"/>
      <c r="S763" s="184"/>
      <c r="T763" s="184"/>
      <c r="U763" s="184"/>
      <c r="V763" s="184"/>
      <c r="W763" s="184"/>
      <c r="X763" s="184"/>
      <c r="Y763" s="184"/>
      <c r="Z763" s="184"/>
      <c r="AA763" s="184"/>
      <c r="AC763" s="198">
        <v>295.07</v>
      </c>
      <c r="AD763" s="198"/>
    </row>
    <row r="764" spans="1:30" x14ac:dyDescent="0.25">
      <c r="C764" s="157" t="s">
        <v>2</v>
      </c>
      <c r="G764" s="157" t="s">
        <v>2</v>
      </c>
      <c r="K764" s="157" t="s">
        <v>2</v>
      </c>
      <c r="O764" s="196" t="s">
        <v>802</v>
      </c>
      <c r="P764" s="196"/>
      <c r="Q764" s="196"/>
      <c r="R764" s="196"/>
      <c r="S764" s="196"/>
      <c r="T764" s="196"/>
      <c r="U764" s="196"/>
      <c r="V764" s="196"/>
      <c r="W764" s="196"/>
      <c r="X764" s="196"/>
      <c r="Y764" s="196"/>
      <c r="Z764" s="196"/>
      <c r="AA764" s="196"/>
      <c r="AB764" s="196"/>
      <c r="AC764" s="197">
        <v>23.94</v>
      </c>
      <c r="AD764" s="197"/>
    </row>
    <row r="765" spans="1:30" x14ac:dyDescent="0.25">
      <c r="C765" s="157" t="s">
        <v>2</v>
      </c>
      <c r="G765" s="157" t="s">
        <v>2</v>
      </c>
      <c r="K765" s="157" t="s">
        <v>2</v>
      </c>
      <c r="O765" s="196" t="s">
        <v>740</v>
      </c>
      <c r="P765" s="196"/>
      <c r="Q765" s="196"/>
      <c r="R765" s="196"/>
      <c r="S765" s="196"/>
      <c r="T765" s="196"/>
      <c r="U765" s="196"/>
      <c r="V765" s="196"/>
      <c r="W765" s="196"/>
      <c r="X765" s="196"/>
      <c r="Y765" s="196"/>
      <c r="Z765" s="196"/>
      <c r="AA765" s="196"/>
      <c r="AB765" s="196"/>
      <c r="AC765" s="197">
        <v>115.54</v>
      </c>
      <c r="AD765" s="197"/>
    </row>
    <row r="766" spans="1:30" x14ac:dyDescent="0.25">
      <c r="C766" s="157" t="s">
        <v>2</v>
      </c>
      <c r="G766" s="157" t="s">
        <v>2</v>
      </c>
      <c r="K766" s="157" t="s">
        <v>2</v>
      </c>
      <c r="O766" s="196" t="s">
        <v>818</v>
      </c>
      <c r="P766" s="196"/>
      <c r="Q766" s="196"/>
      <c r="R766" s="196"/>
      <c r="S766" s="196"/>
      <c r="T766" s="196"/>
      <c r="U766" s="196"/>
      <c r="V766" s="196"/>
      <c r="W766" s="196"/>
      <c r="X766" s="196"/>
      <c r="Y766" s="196"/>
      <c r="Z766" s="196"/>
      <c r="AA766" s="196"/>
      <c r="AB766" s="196"/>
      <c r="AC766" s="197">
        <v>155.59</v>
      </c>
      <c r="AD766" s="197"/>
    </row>
    <row r="767" spans="1:30" ht="6" customHeight="1" x14ac:dyDescent="0.25"/>
    <row r="768" spans="1:30" ht="16.5" customHeight="1" x14ac:dyDescent="0.25">
      <c r="A768" s="182" t="s">
        <v>1060</v>
      </c>
      <c r="B768" s="182"/>
      <c r="C768" s="182"/>
      <c r="D768" s="182"/>
      <c r="E768" s="182"/>
      <c r="F768" s="182"/>
      <c r="G768" s="182"/>
      <c r="H768" s="182"/>
      <c r="I768" s="182"/>
      <c r="J768" s="182"/>
      <c r="K768" s="182"/>
      <c r="L768" s="182"/>
      <c r="M768" s="182"/>
      <c r="N768" s="182"/>
      <c r="O768" s="182"/>
      <c r="P768" s="182"/>
      <c r="Q768" s="182"/>
      <c r="R768" s="182"/>
      <c r="S768" s="182"/>
      <c r="U768" s="157" t="s">
        <v>2</v>
      </c>
      <c r="W768" s="157" t="s">
        <v>2</v>
      </c>
      <c r="Y768" s="194" t="s">
        <v>1061</v>
      </c>
      <c r="Z768" s="194"/>
      <c r="AC768" s="195">
        <v>491587.97</v>
      </c>
      <c r="AD768" s="195"/>
    </row>
    <row r="769" spans="1:30" ht="6.75" customHeight="1" x14ac:dyDescent="0.25"/>
    <row r="770" spans="1:30" ht="6.75" customHeight="1" x14ac:dyDescent="0.25"/>
    <row r="771" spans="1:30" ht="12" customHeight="1" x14ac:dyDescent="0.25"/>
    <row r="772" spans="1:30" ht="13.5" customHeight="1" x14ac:dyDescent="0.25">
      <c r="A772" s="182" t="s">
        <v>380</v>
      </c>
      <c r="B772" s="182"/>
      <c r="C772" s="182"/>
      <c r="D772" s="182"/>
      <c r="E772" s="182"/>
      <c r="F772" s="182"/>
      <c r="G772" s="182"/>
      <c r="H772" s="182"/>
      <c r="I772" s="182"/>
      <c r="J772" s="182"/>
      <c r="K772" s="182"/>
      <c r="L772" s="182"/>
      <c r="M772" s="182"/>
      <c r="R772" s="183" t="s">
        <v>1062</v>
      </c>
      <c r="S772" s="183"/>
      <c r="T772" s="183"/>
      <c r="U772" s="183"/>
      <c r="V772" s="183"/>
      <c r="W772" s="183"/>
      <c r="X772" s="183"/>
      <c r="Y772" s="183"/>
      <c r="Z772" s="183"/>
      <c r="AA772" s="183"/>
      <c r="AB772" s="183"/>
      <c r="AC772" s="183"/>
      <c r="AD772" s="183"/>
    </row>
    <row r="773" spans="1:30" ht="25.5" customHeight="1" x14ac:dyDescent="0.25">
      <c r="C773" s="188" t="s">
        <v>290</v>
      </c>
      <c r="D773" s="188"/>
      <c r="E773" s="188"/>
      <c r="F773" s="188"/>
      <c r="G773" s="188"/>
      <c r="H773" s="188"/>
      <c r="I773" s="188"/>
      <c r="J773" s="188"/>
      <c r="K773" s="188"/>
      <c r="L773" s="188"/>
      <c r="M773" s="188"/>
      <c r="N773" s="188"/>
      <c r="O773" s="188"/>
      <c r="P773" s="188"/>
      <c r="Q773" s="188"/>
      <c r="R773" s="188"/>
      <c r="S773" s="188"/>
      <c r="T773" s="188"/>
      <c r="U773" s="188"/>
      <c r="V773" s="188"/>
      <c r="W773" s="188"/>
      <c r="X773" s="188"/>
      <c r="Y773" s="188"/>
      <c r="Z773" s="188"/>
      <c r="AA773" s="188"/>
      <c r="AB773" s="188"/>
      <c r="AC773" s="188"/>
    </row>
    <row r="774" spans="1:30" ht="7.5" customHeight="1" x14ac:dyDescent="0.25"/>
    <row r="775" spans="1:30" ht="18.75" customHeight="1" x14ac:dyDescent="0.25">
      <c r="I775" s="202" t="s">
        <v>291</v>
      </c>
      <c r="J775" s="202"/>
      <c r="K775" s="202"/>
      <c r="L775" s="202"/>
      <c r="M775" s="202"/>
      <c r="N775" s="202"/>
      <c r="O775" s="202"/>
      <c r="P775" s="202"/>
      <c r="S775" s="203" t="s">
        <v>292</v>
      </c>
      <c r="T775" s="203"/>
      <c r="U775" s="203"/>
      <c r="V775" s="203"/>
      <c r="W775" s="203"/>
      <c r="X775" s="203"/>
      <c r="Y775" s="203"/>
    </row>
    <row r="776" spans="1:30" ht="6.75" customHeight="1" x14ac:dyDescent="0.25"/>
    <row r="777" spans="1:30" ht="14.25" customHeight="1" x14ac:dyDescent="0.25">
      <c r="A777" s="199" t="s">
        <v>1063</v>
      </c>
      <c r="B777" s="199"/>
      <c r="C777" s="199"/>
      <c r="D777" s="199"/>
      <c r="E777" s="199"/>
      <c r="F777" s="199"/>
      <c r="G777" s="199"/>
      <c r="H777" s="199"/>
      <c r="I777" s="199"/>
      <c r="J777" s="199"/>
      <c r="K777" s="199"/>
      <c r="L777" s="199"/>
      <c r="M777" s="199"/>
      <c r="N777" s="199"/>
      <c r="O777" s="199"/>
    </row>
    <row r="778" spans="1:30" x14ac:dyDescent="0.25">
      <c r="B778" s="200" t="s">
        <v>294</v>
      </c>
      <c r="C778" s="200"/>
      <c r="D778" s="200"/>
      <c r="F778" s="200" t="s">
        <v>295</v>
      </c>
      <c r="G778" s="200"/>
      <c r="H778" s="200"/>
      <c r="I778" s="200"/>
      <c r="J778" s="200" t="s">
        <v>296</v>
      </c>
      <c r="K778" s="200"/>
      <c r="L778" s="200"/>
      <c r="N778" s="200" t="s">
        <v>297</v>
      </c>
      <c r="O778" s="200"/>
      <c r="P778" s="200"/>
      <c r="Q778" s="200"/>
      <c r="R778" s="200"/>
      <c r="S778" s="200"/>
      <c r="T778" s="200"/>
      <c r="U778" s="200"/>
      <c r="V778" s="200"/>
      <c r="W778" s="200"/>
      <c r="X778" s="200"/>
      <c r="Y778" s="200"/>
      <c r="Z778" s="200"/>
      <c r="AA778" s="200"/>
      <c r="AC778" s="201" t="s">
        <v>298</v>
      </c>
      <c r="AD778" s="201"/>
    </row>
    <row r="779" spans="1:30" x14ac:dyDescent="0.25">
      <c r="B779" s="184" t="s">
        <v>1064</v>
      </c>
      <c r="C779" s="184"/>
      <c r="D779" s="184"/>
      <c r="F779" s="184" t="s">
        <v>305</v>
      </c>
      <c r="G779" s="184"/>
      <c r="H779" s="184"/>
      <c r="I779" s="184"/>
      <c r="J779" s="184" t="s">
        <v>419</v>
      </c>
      <c r="K779" s="184"/>
      <c r="L779" s="184"/>
      <c r="N779" s="184" t="s">
        <v>420</v>
      </c>
      <c r="O779" s="184"/>
      <c r="P779" s="184"/>
      <c r="Q779" s="184"/>
      <c r="R779" s="184"/>
      <c r="S779" s="184"/>
      <c r="T779" s="184"/>
      <c r="U779" s="184"/>
      <c r="V779" s="184"/>
      <c r="W779" s="184"/>
      <c r="X779" s="184"/>
      <c r="Y779" s="184"/>
      <c r="Z779" s="184"/>
      <c r="AA779" s="184"/>
      <c r="AC779" s="198">
        <v>-1295.4000000000001</v>
      </c>
      <c r="AD779" s="198"/>
    </row>
    <row r="780" spans="1:30" x14ac:dyDescent="0.25">
      <c r="C780" s="157" t="s">
        <v>2</v>
      </c>
      <c r="G780" s="157" t="s">
        <v>2</v>
      </c>
      <c r="K780" s="157" t="s">
        <v>2</v>
      </c>
      <c r="O780" s="196" t="s">
        <v>1065</v>
      </c>
      <c r="P780" s="196"/>
      <c r="Q780" s="196"/>
      <c r="R780" s="196"/>
      <c r="S780" s="196"/>
      <c r="T780" s="196"/>
      <c r="U780" s="196"/>
      <c r="V780" s="196"/>
      <c r="W780" s="196"/>
      <c r="X780" s="196"/>
      <c r="Y780" s="196"/>
      <c r="Z780" s="196"/>
      <c r="AA780" s="196"/>
      <c r="AB780" s="196"/>
    </row>
    <row r="781" spans="1:30" x14ac:dyDescent="0.25">
      <c r="B781" s="184" t="s">
        <v>1066</v>
      </c>
      <c r="C781" s="184"/>
      <c r="D781" s="184"/>
      <c r="F781" s="184" t="s">
        <v>311</v>
      </c>
      <c r="G781" s="184"/>
      <c r="H781" s="184"/>
      <c r="I781" s="184"/>
      <c r="J781" s="184" t="s">
        <v>1067</v>
      </c>
      <c r="K781" s="184"/>
      <c r="L781" s="184"/>
      <c r="N781" s="184" t="s">
        <v>1068</v>
      </c>
      <c r="O781" s="184"/>
      <c r="P781" s="184"/>
      <c r="Q781" s="184"/>
      <c r="R781" s="184"/>
      <c r="S781" s="184"/>
      <c r="T781" s="184"/>
      <c r="U781" s="184"/>
      <c r="V781" s="184"/>
      <c r="W781" s="184"/>
      <c r="X781" s="184"/>
      <c r="Y781" s="184"/>
      <c r="Z781" s="184"/>
      <c r="AA781" s="184"/>
      <c r="AC781" s="198">
        <v>44.24</v>
      </c>
      <c r="AD781" s="198"/>
    </row>
    <row r="782" spans="1:30" x14ac:dyDescent="0.25">
      <c r="C782" s="157" t="s">
        <v>2</v>
      </c>
      <c r="G782" s="157" t="s">
        <v>2</v>
      </c>
      <c r="K782" s="157" t="s">
        <v>2</v>
      </c>
      <c r="O782" s="196" t="s">
        <v>802</v>
      </c>
      <c r="P782" s="196"/>
      <c r="Q782" s="196"/>
      <c r="R782" s="196"/>
      <c r="S782" s="196"/>
      <c r="T782" s="196"/>
      <c r="U782" s="196"/>
      <c r="V782" s="196"/>
      <c r="W782" s="196"/>
      <c r="X782" s="196"/>
      <c r="Y782" s="196"/>
      <c r="Z782" s="196"/>
      <c r="AA782" s="196"/>
      <c r="AB782" s="196"/>
    </row>
    <row r="783" spans="1:30" x14ac:dyDescent="0.25">
      <c r="B783" s="184" t="s">
        <v>1069</v>
      </c>
      <c r="C783" s="184"/>
      <c r="D783" s="184"/>
      <c r="F783" s="184" t="s">
        <v>311</v>
      </c>
      <c r="G783" s="184"/>
      <c r="H783" s="184"/>
      <c r="I783" s="184"/>
      <c r="J783" s="184" t="s">
        <v>1070</v>
      </c>
      <c r="K783" s="184"/>
      <c r="L783" s="184"/>
      <c r="N783" s="184" t="s">
        <v>1071</v>
      </c>
      <c r="O783" s="184"/>
      <c r="P783" s="184"/>
      <c r="Q783" s="184"/>
      <c r="R783" s="184"/>
      <c r="S783" s="184"/>
      <c r="T783" s="184"/>
      <c r="U783" s="184"/>
      <c r="V783" s="184"/>
      <c r="W783" s="184"/>
      <c r="X783" s="184"/>
      <c r="Y783" s="184"/>
      <c r="Z783" s="184"/>
      <c r="AA783" s="184"/>
      <c r="AC783" s="198">
        <v>773.6</v>
      </c>
      <c r="AD783" s="198"/>
    </row>
    <row r="784" spans="1:30" x14ac:dyDescent="0.25">
      <c r="C784" s="157" t="s">
        <v>2</v>
      </c>
      <c r="G784" s="157" t="s">
        <v>2</v>
      </c>
      <c r="K784" s="157" t="s">
        <v>2</v>
      </c>
      <c r="O784" s="196" t="s">
        <v>1072</v>
      </c>
      <c r="P784" s="196"/>
      <c r="Q784" s="196"/>
      <c r="R784" s="196"/>
      <c r="S784" s="196"/>
      <c r="T784" s="196"/>
      <c r="U784" s="196"/>
      <c r="V784" s="196"/>
      <c r="W784" s="196"/>
      <c r="X784" s="196"/>
      <c r="Y784" s="196"/>
      <c r="Z784" s="196"/>
      <c r="AA784" s="196"/>
      <c r="AB784" s="196"/>
    </row>
    <row r="785" spans="2:30" x14ac:dyDescent="0.25">
      <c r="B785" s="184" t="s">
        <v>1073</v>
      </c>
      <c r="C785" s="184"/>
      <c r="D785" s="184"/>
      <c r="F785" s="184" t="s">
        <v>311</v>
      </c>
      <c r="G785" s="184"/>
      <c r="H785" s="184"/>
      <c r="I785" s="184"/>
      <c r="J785" s="184" t="s">
        <v>1074</v>
      </c>
      <c r="K785" s="184"/>
      <c r="L785" s="184"/>
      <c r="N785" s="184" t="s">
        <v>1075</v>
      </c>
      <c r="O785" s="184"/>
      <c r="P785" s="184"/>
      <c r="Q785" s="184"/>
      <c r="R785" s="184"/>
      <c r="S785" s="184"/>
      <c r="T785" s="184"/>
      <c r="U785" s="184"/>
      <c r="V785" s="184"/>
      <c r="W785" s="184"/>
      <c r="X785" s="184"/>
      <c r="Y785" s="184"/>
      <c r="Z785" s="184"/>
      <c r="AA785" s="184"/>
      <c r="AC785" s="198">
        <v>245.02</v>
      </c>
      <c r="AD785" s="198"/>
    </row>
    <row r="786" spans="2:30" x14ac:dyDescent="0.25">
      <c r="C786" s="157" t="s">
        <v>2</v>
      </c>
      <c r="G786" s="157" t="s">
        <v>2</v>
      </c>
      <c r="K786" s="157" t="s">
        <v>2</v>
      </c>
      <c r="O786" s="196" t="s">
        <v>1076</v>
      </c>
      <c r="P786" s="196"/>
      <c r="Q786" s="196"/>
      <c r="R786" s="196"/>
      <c r="S786" s="196"/>
      <c r="T786" s="196"/>
      <c r="U786" s="196"/>
      <c r="V786" s="196"/>
      <c r="W786" s="196"/>
      <c r="X786" s="196"/>
      <c r="Y786" s="196"/>
      <c r="Z786" s="196"/>
      <c r="AA786" s="196"/>
      <c r="AB786" s="196"/>
    </row>
    <row r="787" spans="2:30" x14ac:dyDescent="0.25">
      <c r="B787" s="184" t="s">
        <v>1077</v>
      </c>
      <c r="C787" s="184"/>
      <c r="D787" s="184"/>
      <c r="F787" s="184" t="s">
        <v>311</v>
      </c>
      <c r="G787" s="184"/>
      <c r="H787" s="184"/>
      <c r="I787" s="184"/>
      <c r="J787" s="184" t="s">
        <v>1078</v>
      </c>
      <c r="K787" s="184"/>
      <c r="L787" s="184"/>
      <c r="N787" s="184" t="s">
        <v>1079</v>
      </c>
      <c r="O787" s="184"/>
      <c r="P787" s="184"/>
      <c r="Q787" s="184"/>
      <c r="R787" s="184"/>
      <c r="S787" s="184"/>
      <c r="T787" s="184"/>
      <c r="U787" s="184"/>
      <c r="V787" s="184"/>
      <c r="W787" s="184"/>
      <c r="X787" s="184"/>
      <c r="Y787" s="184"/>
      <c r="Z787" s="184"/>
      <c r="AA787" s="184"/>
      <c r="AC787" s="198">
        <v>120</v>
      </c>
      <c r="AD787" s="198"/>
    </row>
    <row r="788" spans="2:30" x14ac:dyDescent="0.25">
      <c r="C788" s="157" t="s">
        <v>2</v>
      </c>
      <c r="G788" s="157" t="s">
        <v>2</v>
      </c>
      <c r="K788" s="157" t="s">
        <v>2</v>
      </c>
      <c r="O788" s="196" t="s">
        <v>1080</v>
      </c>
      <c r="P788" s="196"/>
      <c r="Q788" s="196"/>
      <c r="R788" s="196"/>
      <c r="S788" s="196"/>
      <c r="T788" s="196"/>
      <c r="U788" s="196"/>
      <c r="V788" s="196"/>
      <c r="W788" s="196"/>
      <c r="X788" s="196"/>
      <c r="Y788" s="196"/>
      <c r="Z788" s="196"/>
      <c r="AA788" s="196"/>
      <c r="AB788" s="196"/>
    </row>
    <row r="789" spans="2:30" x14ac:dyDescent="0.25">
      <c r="B789" s="184" t="s">
        <v>1081</v>
      </c>
      <c r="C789" s="184"/>
      <c r="D789" s="184"/>
      <c r="F789" s="184" t="s">
        <v>311</v>
      </c>
      <c r="G789" s="184"/>
      <c r="H789" s="184"/>
      <c r="I789" s="184"/>
      <c r="J789" s="184" t="s">
        <v>1082</v>
      </c>
      <c r="K789" s="184"/>
      <c r="L789" s="184"/>
      <c r="N789" s="184" t="s">
        <v>1083</v>
      </c>
      <c r="O789" s="184"/>
      <c r="P789" s="184"/>
      <c r="Q789" s="184"/>
      <c r="R789" s="184"/>
      <c r="S789" s="184"/>
      <c r="T789" s="184"/>
      <c r="U789" s="184"/>
      <c r="V789" s="184"/>
      <c r="W789" s="184"/>
      <c r="X789" s="184"/>
      <c r="Y789" s="184"/>
      <c r="Z789" s="184"/>
      <c r="AA789" s="184"/>
      <c r="AC789" s="198">
        <v>500</v>
      </c>
      <c r="AD789" s="198"/>
    </row>
    <row r="790" spans="2:30" x14ac:dyDescent="0.25">
      <c r="C790" s="157" t="s">
        <v>2</v>
      </c>
      <c r="G790" s="157" t="s">
        <v>2</v>
      </c>
      <c r="K790" s="157" t="s">
        <v>2</v>
      </c>
      <c r="O790" s="196" t="s">
        <v>1084</v>
      </c>
      <c r="P790" s="196"/>
      <c r="Q790" s="196"/>
      <c r="R790" s="196"/>
      <c r="S790" s="196"/>
      <c r="T790" s="196"/>
      <c r="U790" s="196"/>
      <c r="V790" s="196"/>
      <c r="W790" s="196"/>
      <c r="X790" s="196"/>
      <c r="Y790" s="196"/>
      <c r="Z790" s="196"/>
      <c r="AA790" s="196"/>
      <c r="AB790" s="196"/>
    </row>
    <row r="791" spans="2:30" x14ac:dyDescent="0.25">
      <c r="B791" s="184" t="s">
        <v>426</v>
      </c>
      <c r="C791" s="184"/>
      <c r="D791" s="184"/>
      <c r="F791" s="184" t="s">
        <v>427</v>
      </c>
      <c r="G791" s="184"/>
      <c r="H791" s="184"/>
      <c r="I791" s="184"/>
      <c r="J791" s="184" t="s">
        <v>428</v>
      </c>
      <c r="K791" s="184"/>
      <c r="L791" s="184"/>
      <c r="N791" s="184" t="s">
        <v>429</v>
      </c>
      <c r="O791" s="184"/>
      <c r="P791" s="184"/>
      <c r="Q791" s="184"/>
      <c r="R791" s="184"/>
      <c r="S791" s="184"/>
      <c r="T791" s="184"/>
      <c r="U791" s="184"/>
      <c r="V791" s="184"/>
      <c r="W791" s="184"/>
      <c r="X791" s="184"/>
      <c r="Y791" s="184"/>
      <c r="Z791" s="184"/>
      <c r="AA791" s="184"/>
      <c r="AC791" s="198">
        <v>195.1</v>
      </c>
      <c r="AD791" s="198"/>
    </row>
    <row r="792" spans="2:30" x14ac:dyDescent="0.25">
      <c r="C792" s="157" t="s">
        <v>2</v>
      </c>
      <c r="G792" s="157" t="s">
        <v>2</v>
      </c>
      <c r="K792" s="157" t="s">
        <v>2</v>
      </c>
      <c r="O792" s="196" t="s">
        <v>430</v>
      </c>
      <c r="P792" s="196"/>
      <c r="Q792" s="196"/>
      <c r="R792" s="196"/>
      <c r="S792" s="196"/>
      <c r="T792" s="196"/>
      <c r="U792" s="196"/>
      <c r="V792" s="196"/>
      <c r="W792" s="196"/>
      <c r="X792" s="196"/>
      <c r="Y792" s="196"/>
      <c r="Z792" s="196"/>
      <c r="AA792" s="196"/>
      <c r="AB792" s="196"/>
      <c r="AC792" s="197">
        <v>66.489999999999995</v>
      </c>
      <c r="AD792" s="197"/>
    </row>
    <row r="793" spans="2:30" x14ac:dyDescent="0.25">
      <c r="C793" s="157" t="s">
        <v>2</v>
      </c>
      <c r="G793" s="157" t="s">
        <v>2</v>
      </c>
      <c r="K793" s="157" t="s">
        <v>2</v>
      </c>
      <c r="O793" s="196" t="s">
        <v>431</v>
      </c>
      <c r="P793" s="196"/>
      <c r="Q793" s="196"/>
      <c r="R793" s="196"/>
      <c r="S793" s="196"/>
      <c r="T793" s="196"/>
      <c r="U793" s="196"/>
      <c r="V793" s="196"/>
      <c r="W793" s="196"/>
      <c r="X793" s="196"/>
      <c r="Y793" s="196"/>
      <c r="Z793" s="196"/>
      <c r="AA793" s="196"/>
      <c r="AB793" s="196"/>
      <c r="AC793" s="197">
        <v>128.61000000000001</v>
      </c>
      <c r="AD793" s="197"/>
    </row>
    <row r="794" spans="2:30" x14ac:dyDescent="0.25">
      <c r="B794" s="184" t="s">
        <v>1085</v>
      </c>
      <c r="C794" s="184"/>
      <c r="D794" s="184"/>
      <c r="F794" s="184" t="s">
        <v>427</v>
      </c>
      <c r="G794" s="184"/>
      <c r="H794" s="184"/>
      <c r="I794" s="184"/>
      <c r="J794" s="184" t="s">
        <v>1086</v>
      </c>
      <c r="K794" s="184"/>
      <c r="L794" s="184"/>
      <c r="N794" s="184" t="s">
        <v>1087</v>
      </c>
      <c r="O794" s="184"/>
      <c r="P794" s="184"/>
      <c r="Q794" s="184"/>
      <c r="R794" s="184"/>
      <c r="S794" s="184"/>
      <c r="T794" s="184"/>
      <c r="U794" s="184"/>
      <c r="V794" s="184"/>
      <c r="W794" s="184"/>
      <c r="X794" s="184"/>
      <c r="Y794" s="184"/>
      <c r="Z794" s="184"/>
      <c r="AA794" s="184"/>
      <c r="AC794" s="198">
        <v>152.55000000000001</v>
      </c>
      <c r="AD794" s="198"/>
    </row>
    <row r="795" spans="2:30" x14ac:dyDescent="0.25">
      <c r="C795" s="157" t="s">
        <v>2</v>
      </c>
      <c r="G795" s="157" t="s">
        <v>2</v>
      </c>
      <c r="K795" s="157" t="s">
        <v>2</v>
      </c>
      <c r="O795" s="196" t="s">
        <v>1088</v>
      </c>
      <c r="P795" s="196"/>
      <c r="Q795" s="196"/>
      <c r="R795" s="196"/>
      <c r="S795" s="196"/>
      <c r="T795" s="196"/>
      <c r="U795" s="196"/>
      <c r="V795" s="196"/>
      <c r="W795" s="196"/>
      <c r="X795" s="196"/>
      <c r="Y795" s="196"/>
      <c r="Z795" s="196"/>
      <c r="AA795" s="196"/>
      <c r="AB795" s="196"/>
      <c r="AC795" s="197">
        <v>77.97</v>
      </c>
      <c r="AD795" s="197"/>
    </row>
    <row r="796" spans="2:30" x14ac:dyDescent="0.25">
      <c r="C796" s="157" t="s">
        <v>2</v>
      </c>
      <c r="G796" s="157" t="s">
        <v>2</v>
      </c>
      <c r="K796" s="157" t="s">
        <v>2</v>
      </c>
      <c r="O796" s="196" t="s">
        <v>1089</v>
      </c>
      <c r="P796" s="196"/>
      <c r="Q796" s="196"/>
      <c r="R796" s="196"/>
      <c r="S796" s="196"/>
      <c r="T796" s="196"/>
      <c r="U796" s="196"/>
      <c r="V796" s="196"/>
      <c r="W796" s="196"/>
      <c r="X796" s="196"/>
      <c r="Y796" s="196"/>
      <c r="Z796" s="196"/>
      <c r="AA796" s="196"/>
      <c r="AB796" s="196"/>
      <c r="AC796" s="197">
        <v>52.71</v>
      </c>
      <c r="AD796" s="197"/>
    </row>
    <row r="797" spans="2:30" x14ac:dyDescent="0.25">
      <c r="C797" s="157" t="s">
        <v>2</v>
      </c>
      <c r="G797" s="157" t="s">
        <v>2</v>
      </c>
      <c r="K797" s="157" t="s">
        <v>2</v>
      </c>
      <c r="O797" s="196" t="s">
        <v>1088</v>
      </c>
      <c r="P797" s="196"/>
      <c r="Q797" s="196"/>
      <c r="R797" s="196"/>
      <c r="S797" s="196"/>
      <c r="T797" s="196"/>
      <c r="U797" s="196"/>
      <c r="V797" s="196"/>
      <c r="W797" s="196"/>
      <c r="X797" s="196"/>
      <c r="Y797" s="196"/>
      <c r="Z797" s="196"/>
      <c r="AA797" s="196"/>
      <c r="AB797" s="196"/>
      <c r="AC797" s="197">
        <v>21.87</v>
      </c>
      <c r="AD797" s="197"/>
    </row>
    <row r="798" spans="2:30" x14ac:dyDescent="0.25">
      <c r="B798" s="184" t="s">
        <v>1090</v>
      </c>
      <c r="C798" s="184"/>
      <c r="D798" s="184"/>
      <c r="F798" s="184" t="s">
        <v>427</v>
      </c>
      <c r="G798" s="184"/>
      <c r="H798" s="184"/>
      <c r="I798" s="184"/>
      <c r="J798" s="184" t="s">
        <v>1091</v>
      </c>
      <c r="K798" s="184"/>
      <c r="L798" s="184"/>
      <c r="N798" s="184" t="s">
        <v>1092</v>
      </c>
      <c r="O798" s="184"/>
      <c r="P798" s="184"/>
      <c r="Q798" s="184"/>
      <c r="R798" s="184"/>
      <c r="S798" s="184"/>
      <c r="T798" s="184"/>
      <c r="U798" s="184"/>
      <c r="V798" s="184"/>
      <c r="W798" s="184"/>
      <c r="X798" s="184"/>
      <c r="Y798" s="184"/>
      <c r="Z798" s="184"/>
      <c r="AA798" s="184"/>
      <c r="AC798" s="198">
        <v>446.76</v>
      </c>
      <c r="AD798" s="198"/>
    </row>
    <row r="799" spans="2:30" x14ac:dyDescent="0.25">
      <c r="C799" s="157" t="s">
        <v>2</v>
      </c>
      <c r="G799" s="157" t="s">
        <v>2</v>
      </c>
      <c r="K799" s="157" t="s">
        <v>2</v>
      </c>
      <c r="O799" s="196" t="s">
        <v>1093</v>
      </c>
      <c r="P799" s="196"/>
      <c r="Q799" s="196"/>
      <c r="R799" s="196"/>
      <c r="S799" s="196"/>
      <c r="T799" s="196"/>
      <c r="U799" s="196"/>
      <c r="V799" s="196"/>
      <c r="W799" s="196"/>
      <c r="X799" s="196"/>
      <c r="Y799" s="196"/>
      <c r="Z799" s="196"/>
      <c r="AA799" s="196"/>
      <c r="AB799" s="196"/>
    </row>
    <row r="800" spans="2:30" x14ac:dyDescent="0.25">
      <c r="B800" s="184" t="s">
        <v>1094</v>
      </c>
      <c r="C800" s="184"/>
      <c r="D800" s="184"/>
      <c r="F800" s="184" t="s">
        <v>427</v>
      </c>
      <c r="G800" s="184"/>
      <c r="H800" s="184"/>
      <c r="I800" s="184"/>
      <c r="J800" s="184" t="s">
        <v>1095</v>
      </c>
      <c r="K800" s="184"/>
      <c r="L800" s="184"/>
      <c r="N800" s="184" t="s">
        <v>1096</v>
      </c>
      <c r="O800" s="184"/>
      <c r="P800" s="184"/>
      <c r="Q800" s="184"/>
      <c r="R800" s="184"/>
      <c r="S800" s="184"/>
      <c r="T800" s="184"/>
      <c r="U800" s="184"/>
      <c r="V800" s="184"/>
      <c r="W800" s="184"/>
      <c r="X800" s="184"/>
      <c r="Y800" s="184"/>
      <c r="Z800" s="184"/>
      <c r="AA800" s="184"/>
      <c r="AC800" s="198">
        <v>173.36</v>
      </c>
      <c r="AD800" s="198"/>
    </row>
    <row r="801" spans="2:30" x14ac:dyDescent="0.25">
      <c r="C801" s="157" t="s">
        <v>2</v>
      </c>
      <c r="G801" s="157" t="s">
        <v>2</v>
      </c>
      <c r="K801" s="157" t="s">
        <v>2</v>
      </c>
      <c r="O801" s="196" t="s">
        <v>1097</v>
      </c>
      <c r="P801" s="196"/>
      <c r="Q801" s="196"/>
      <c r="R801" s="196"/>
      <c r="S801" s="196"/>
      <c r="T801" s="196"/>
      <c r="U801" s="196"/>
      <c r="V801" s="196"/>
      <c r="W801" s="196"/>
      <c r="X801" s="196"/>
      <c r="Y801" s="196"/>
      <c r="Z801" s="196"/>
      <c r="AA801" s="196"/>
      <c r="AB801" s="196"/>
    </row>
    <row r="802" spans="2:30" x14ac:dyDescent="0.25">
      <c r="B802" s="184" t="s">
        <v>1098</v>
      </c>
      <c r="C802" s="184"/>
      <c r="D802" s="184"/>
      <c r="F802" s="184" t="s">
        <v>427</v>
      </c>
      <c r="G802" s="184"/>
      <c r="H802" s="184"/>
      <c r="I802" s="184"/>
      <c r="J802" s="184" t="s">
        <v>1099</v>
      </c>
      <c r="K802" s="184"/>
      <c r="L802" s="184"/>
      <c r="N802" s="184" t="s">
        <v>1100</v>
      </c>
      <c r="O802" s="184"/>
      <c r="P802" s="184"/>
      <c r="Q802" s="184"/>
      <c r="R802" s="184"/>
      <c r="S802" s="184"/>
      <c r="T802" s="184"/>
      <c r="U802" s="184"/>
      <c r="V802" s="184"/>
      <c r="W802" s="184"/>
      <c r="X802" s="184"/>
      <c r="Y802" s="184"/>
      <c r="Z802" s="184"/>
      <c r="AA802" s="184"/>
      <c r="AC802" s="198">
        <v>28.5</v>
      </c>
      <c r="AD802" s="198"/>
    </row>
    <row r="803" spans="2:30" x14ac:dyDescent="0.25">
      <c r="C803" s="157" t="s">
        <v>2</v>
      </c>
      <c r="G803" s="157" t="s">
        <v>2</v>
      </c>
      <c r="K803" s="157" t="s">
        <v>2</v>
      </c>
      <c r="O803" s="196" t="s">
        <v>1101</v>
      </c>
      <c r="P803" s="196"/>
      <c r="Q803" s="196"/>
      <c r="R803" s="196"/>
      <c r="S803" s="196"/>
      <c r="T803" s="196"/>
      <c r="U803" s="196"/>
      <c r="V803" s="196"/>
      <c r="W803" s="196"/>
      <c r="X803" s="196"/>
      <c r="Y803" s="196"/>
      <c r="Z803" s="196"/>
      <c r="AA803" s="196"/>
      <c r="AB803" s="196"/>
    </row>
    <row r="804" spans="2:30" x14ac:dyDescent="0.25">
      <c r="B804" s="184" t="s">
        <v>1102</v>
      </c>
      <c r="C804" s="184"/>
      <c r="D804" s="184"/>
      <c r="F804" s="184" t="s">
        <v>427</v>
      </c>
      <c r="G804" s="184"/>
      <c r="H804" s="184"/>
      <c r="I804" s="184"/>
      <c r="J804" s="184" t="s">
        <v>1103</v>
      </c>
      <c r="K804" s="184"/>
      <c r="L804" s="184"/>
      <c r="N804" s="184" t="s">
        <v>1104</v>
      </c>
      <c r="O804" s="184"/>
      <c r="P804" s="184"/>
      <c r="Q804" s="184"/>
      <c r="R804" s="184"/>
      <c r="S804" s="184"/>
      <c r="T804" s="184"/>
      <c r="U804" s="184"/>
      <c r="V804" s="184"/>
      <c r="W804" s="184"/>
      <c r="X804" s="184"/>
      <c r="Y804" s="184"/>
      <c r="Z804" s="184"/>
      <c r="AA804" s="184"/>
      <c r="AC804" s="198">
        <v>50.69</v>
      </c>
      <c r="AD804" s="198"/>
    </row>
    <row r="805" spans="2:30" x14ac:dyDescent="0.25">
      <c r="C805" s="157" t="s">
        <v>2</v>
      </c>
      <c r="G805" s="157" t="s">
        <v>2</v>
      </c>
      <c r="K805" s="157" t="s">
        <v>2</v>
      </c>
      <c r="O805" s="196" t="s">
        <v>1105</v>
      </c>
      <c r="P805" s="196"/>
      <c r="Q805" s="196"/>
      <c r="R805" s="196"/>
      <c r="S805" s="196"/>
      <c r="T805" s="196"/>
      <c r="U805" s="196"/>
      <c r="V805" s="196"/>
      <c r="W805" s="196"/>
      <c r="X805" s="196"/>
      <c r="Y805" s="196"/>
      <c r="Z805" s="196"/>
      <c r="AA805" s="196"/>
      <c r="AB805" s="196"/>
    </row>
    <row r="806" spans="2:30" x14ac:dyDescent="0.25">
      <c r="B806" s="184" t="s">
        <v>1106</v>
      </c>
      <c r="C806" s="184"/>
      <c r="D806" s="184"/>
      <c r="F806" s="184" t="s">
        <v>427</v>
      </c>
      <c r="G806" s="184"/>
      <c r="H806" s="184"/>
      <c r="I806" s="184"/>
      <c r="J806" s="184" t="s">
        <v>1107</v>
      </c>
      <c r="K806" s="184"/>
      <c r="L806" s="184"/>
      <c r="N806" s="184" t="s">
        <v>1108</v>
      </c>
      <c r="O806" s="184"/>
      <c r="P806" s="184"/>
      <c r="Q806" s="184"/>
      <c r="R806" s="184"/>
      <c r="S806" s="184"/>
      <c r="T806" s="184"/>
      <c r="U806" s="184"/>
      <c r="V806" s="184"/>
      <c r="W806" s="184"/>
      <c r="X806" s="184"/>
      <c r="Y806" s="184"/>
      <c r="Z806" s="184"/>
      <c r="AA806" s="184"/>
      <c r="AC806" s="198">
        <v>658.7</v>
      </c>
      <c r="AD806" s="198"/>
    </row>
    <row r="807" spans="2:30" x14ac:dyDescent="0.25">
      <c r="C807" s="157" t="s">
        <v>2</v>
      </c>
      <c r="G807" s="157" t="s">
        <v>2</v>
      </c>
      <c r="K807" s="157" t="s">
        <v>2</v>
      </c>
      <c r="O807" s="196" t="s">
        <v>1109</v>
      </c>
      <c r="P807" s="196"/>
      <c r="Q807" s="196"/>
      <c r="R807" s="196"/>
      <c r="S807" s="196"/>
      <c r="T807" s="196"/>
      <c r="U807" s="196"/>
      <c r="V807" s="196"/>
      <c r="W807" s="196"/>
      <c r="X807" s="196"/>
      <c r="Y807" s="196"/>
      <c r="Z807" s="196"/>
      <c r="AA807" s="196"/>
      <c r="AB807" s="196"/>
      <c r="AC807" s="197">
        <v>329.35</v>
      </c>
      <c r="AD807" s="197"/>
    </row>
    <row r="808" spans="2:30" x14ac:dyDescent="0.25">
      <c r="C808" s="157" t="s">
        <v>2</v>
      </c>
      <c r="G808" s="157" t="s">
        <v>2</v>
      </c>
      <c r="K808" s="157" t="s">
        <v>2</v>
      </c>
      <c r="O808" s="196" t="s">
        <v>1110</v>
      </c>
      <c r="P808" s="196"/>
      <c r="Q808" s="196"/>
      <c r="R808" s="196"/>
      <c r="S808" s="196"/>
      <c r="T808" s="196"/>
      <c r="U808" s="196"/>
      <c r="V808" s="196"/>
      <c r="W808" s="196"/>
      <c r="X808" s="196"/>
      <c r="Y808" s="196"/>
      <c r="Z808" s="196"/>
      <c r="AA808" s="196"/>
      <c r="AB808" s="196"/>
      <c r="AC808" s="197">
        <v>329.35</v>
      </c>
      <c r="AD808" s="197"/>
    </row>
    <row r="809" spans="2:30" x14ac:dyDescent="0.25">
      <c r="B809" s="184" t="s">
        <v>1111</v>
      </c>
      <c r="C809" s="184"/>
      <c r="D809" s="184"/>
      <c r="F809" s="184" t="s">
        <v>427</v>
      </c>
      <c r="G809" s="184"/>
      <c r="H809" s="184"/>
      <c r="I809" s="184"/>
      <c r="J809" s="184" t="s">
        <v>1112</v>
      </c>
      <c r="K809" s="184"/>
      <c r="L809" s="184"/>
      <c r="N809" s="184" t="s">
        <v>1113</v>
      </c>
      <c r="O809" s="184"/>
      <c r="P809" s="184"/>
      <c r="Q809" s="184"/>
      <c r="R809" s="184"/>
      <c r="S809" s="184"/>
      <c r="T809" s="184"/>
      <c r="U809" s="184"/>
      <c r="V809" s="184"/>
      <c r="W809" s="184"/>
      <c r="X809" s="184"/>
      <c r="Y809" s="184"/>
      <c r="Z809" s="184"/>
      <c r="AA809" s="184"/>
      <c r="AC809" s="198">
        <v>164.58</v>
      </c>
      <c r="AD809" s="198"/>
    </row>
    <row r="810" spans="2:30" x14ac:dyDescent="0.25">
      <c r="C810" s="157" t="s">
        <v>2</v>
      </c>
      <c r="G810" s="157" t="s">
        <v>2</v>
      </c>
      <c r="K810" s="157" t="s">
        <v>2</v>
      </c>
      <c r="O810" s="196" t="s">
        <v>1114</v>
      </c>
      <c r="P810" s="196"/>
      <c r="Q810" s="196"/>
      <c r="R810" s="196"/>
      <c r="S810" s="196"/>
      <c r="T810" s="196"/>
      <c r="U810" s="196"/>
      <c r="V810" s="196"/>
      <c r="W810" s="196"/>
      <c r="X810" s="196"/>
      <c r="Y810" s="196"/>
      <c r="Z810" s="196"/>
      <c r="AA810" s="196"/>
      <c r="AB810" s="196"/>
      <c r="AC810" s="197">
        <v>136.36000000000001</v>
      </c>
      <c r="AD810" s="197"/>
    </row>
    <row r="811" spans="2:30" x14ac:dyDescent="0.25">
      <c r="C811" s="157" t="s">
        <v>2</v>
      </c>
      <c r="G811" s="157" t="s">
        <v>2</v>
      </c>
      <c r="K811" s="157" t="s">
        <v>2</v>
      </c>
      <c r="O811" s="196" t="s">
        <v>1115</v>
      </c>
      <c r="P811" s="196"/>
      <c r="Q811" s="196"/>
      <c r="R811" s="196"/>
      <c r="S811" s="196"/>
      <c r="T811" s="196"/>
      <c r="U811" s="196"/>
      <c r="V811" s="196"/>
      <c r="W811" s="196"/>
      <c r="X811" s="196"/>
      <c r="Y811" s="196"/>
      <c r="Z811" s="196"/>
      <c r="AA811" s="196"/>
      <c r="AB811" s="196"/>
      <c r="AC811" s="197">
        <v>28.22</v>
      </c>
      <c r="AD811" s="197"/>
    </row>
    <row r="812" spans="2:30" x14ac:dyDescent="0.25">
      <c r="B812" s="184" t="s">
        <v>1116</v>
      </c>
      <c r="C812" s="184"/>
      <c r="D812" s="184"/>
      <c r="F812" s="184" t="s">
        <v>427</v>
      </c>
      <c r="G812" s="184"/>
      <c r="H812" s="184"/>
      <c r="I812" s="184"/>
      <c r="J812" s="184" t="s">
        <v>1117</v>
      </c>
      <c r="K812" s="184"/>
      <c r="L812" s="184"/>
      <c r="N812" s="184" t="s">
        <v>1118</v>
      </c>
      <c r="O812" s="184"/>
      <c r="P812" s="184"/>
      <c r="Q812" s="184"/>
      <c r="R812" s="184"/>
      <c r="S812" s="184"/>
      <c r="T812" s="184"/>
      <c r="U812" s="184"/>
      <c r="V812" s="184"/>
      <c r="W812" s="184"/>
      <c r="X812" s="184"/>
      <c r="Y812" s="184"/>
      <c r="Z812" s="184"/>
      <c r="AA812" s="184"/>
      <c r="AC812" s="198">
        <v>44.32</v>
      </c>
      <c r="AD812" s="198"/>
    </row>
    <row r="813" spans="2:30" x14ac:dyDescent="0.25">
      <c r="C813" s="157" t="s">
        <v>2</v>
      </c>
      <c r="G813" s="157" t="s">
        <v>2</v>
      </c>
      <c r="K813" s="157" t="s">
        <v>2</v>
      </c>
      <c r="O813" s="196" t="s">
        <v>1119</v>
      </c>
      <c r="P813" s="196"/>
      <c r="Q813" s="196"/>
      <c r="R813" s="196"/>
      <c r="S813" s="196"/>
      <c r="T813" s="196"/>
      <c r="U813" s="196"/>
      <c r="V813" s="196"/>
      <c r="W813" s="196"/>
      <c r="X813" s="196"/>
      <c r="Y813" s="196"/>
      <c r="Z813" s="196"/>
      <c r="AA813" s="196"/>
      <c r="AB813" s="196"/>
    </row>
    <row r="814" spans="2:30" x14ac:dyDescent="0.25">
      <c r="B814" s="184" t="s">
        <v>1120</v>
      </c>
      <c r="C814" s="184"/>
      <c r="D814" s="184"/>
      <c r="F814" s="184" t="s">
        <v>427</v>
      </c>
      <c r="G814" s="184"/>
      <c r="H814" s="184"/>
      <c r="I814" s="184"/>
      <c r="J814" s="184" t="s">
        <v>1082</v>
      </c>
      <c r="K814" s="184"/>
      <c r="L814" s="184"/>
      <c r="N814" s="184" t="s">
        <v>1083</v>
      </c>
      <c r="O814" s="184"/>
      <c r="P814" s="184"/>
      <c r="Q814" s="184"/>
      <c r="R814" s="184"/>
      <c r="S814" s="184"/>
      <c r="T814" s="184"/>
      <c r="U814" s="184"/>
      <c r="V814" s="184"/>
      <c r="W814" s="184"/>
      <c r="X814" s="184"/>
      <c r="Y814" s="184"/>
      <c r="Z814" s="184"/>
      <c r="AA814" s="184"/>
      <c r="AC814" s="198">
        <v>200</v>
      </c>
      <c r="AD814" s="198"/>
    </row>
    <row r="815" spans="2:30" x14ac:dyDescent="0.25">
      <c r="C815" s="157" t="s">
        <v>2</v>
      </c>
      <c r="G815" s="157" t="s">
        <v>2</v>
      </c>
      <c r="K815" s="157" t="s">
        <v>2</v>
      </c>
      <c r="O815" s="196" t="s">
        <v>1084</v>
      </c>
      <c r="P815" s="196"/>
      <c r="Q815" s="196"/>
      <c r="R815" s="196"/>
      <c r="S815" s="196"/>
      <c r="T815" s="196"/>
      <c r="U815" s="196"/>
      <c r="V815" s="196"/>
      <c r="W815" s="196"/>
      <c r="X815" s="196"/>
      <c r="Y815" s="196"/>
      <c r="Z815" s="196"/>
      <c r="AA815" s="196"/>
      <c r="AB815" s="196"/>
    </row>
    <row r="816" spans="2:30" x14ac:dyDescent="0.25">
      <c r="B816" s="184" t="s">
        <v>1121</v>
      </c>
      <c r="C816" s="184"/>
      <c r="D816" s="184"/>
      <c r="F816" s="184" t="s">
        <v>427</v>
      </c>
      <c r="G816" s="184"/>
      <c r="H816" s="184"/>
      <c r="I816" s="184"/>
      <c r="J816" s="184" t="s">
        <v>1122</v>
      </c>
      <c r="K816" s="184"/>
      <c r="L816" s="184"/>
      <c r="N816" s="184" t="s">
        <v>1123</v>
      </c>
      <c r="O816" s="184"/>
      <c r="P816" s="184"/>
      <c r="Q816" s="184"/>
      <c r="R816" s="184"/>
      <c r="S816" s="184"/>
      <c r="T816" s="184"/>
      <c r="U816" s="184"/>
      <c r="V816" s="184"/>
      <c r="W816" s="184"/>
      <c r="X816" s="184"/>
      <c r="Y816" s="184"/>
      <c r="Z816" s="184"/>
      <c r="AA816" s="184"/>
      <c r="AC816" s="198">
        <v>423.63</v>
      </c>
      <c r="AD816" s="198"/>
    </row>
    <row r="817" spans="2:30" x14ac:dyDescent="0.25">
      <c r="C817" s="157" t="s">
        <v>2</v>
      </c>
      <c r="G817" s="157" t="s">
        <v>2</v>
      </c>
      <c r="K817" s="157" t="s">
        <v>2</v>
      </c>
      <c r="O817" s="196" t="s">
        <v>1124</v>
      </c>
      <c r="P817" s="196"/>
      <c r="Q817" s="196"/>
      <c r="R817" s="196"/>
      <c r="S817" s="196"/>
      <c r="T817" s="196"/>
      <c r="U817" s="196"/>
      <c r="V817" s="196"/>
      <c r="W817" s="196"/>
      <c r="X817" s="196"/>
      <c r="Y817" s="196"/>
      <c r="Z817" s="196"/>
      <c r="AA817" s="196"/>
      <c r="AB817" s="196"/>
    </row>
    <row r="818" spans="2:30" x14ac:dyDescent="0.25">
      <c r="B818" s="184" t="s">
        <v>498</v>
      </c>
      <c r="C818" s="184"/>
      <c r="D818" s="184"/>
      <c r="F818" s="184" t="s">
        <v>427</v>
      </c>
      <c r="G818" s="184"/>
      <c r="H818" s="184"/>
      <c r="I818" s="184"/>
      <c r="J818" s="184" t="s">
        <v>419</v>
      </c>
      <c r="K818" s="184"/>
      <c r="L818" s="184"/>
      <c r="N818" s="184" t="s">
        <v>420</v>
      </c>
      <c r="O818" s="184"/>
      <c r="P818" s="184"/>
      <c r="Q818" s="184"/>
      <c r="R818" s="184"/>
      <c r="S818" s="184"/>
      <c r="T818" s="184"/>
      <c r="U818" s="184"/>
      <c r="V818" s="184"/>
      <c r="W818" s="184"/>
      <c r="X818" s="184"/>
      <c r="Y818" s="184"/>
      <c r="Z818" s="184"/>
      <c r="AA818" s="184"/>
      <c r="AC818" s="198">
        <v>1527.83</v>
      </c>
      <c r="AD818" s="198"/>
    </row>
    <row r="819" spans="2:30" x14ac:dyDescent="0.25">
      <c r="C819" s="157" t="s">
        <v>2</v>
      </c>
      <c r="G819" s="157" t="s">
        <v>2</v>
      </c>
      <c r="K819" s="157" t="s">
        <v>2</v>
      </c>
      <c r="O819" s="196" t="s">
        <v>1125</v>
      </c>
      <c r="P819" s="196"/>
      <c r="Q819" s="196"/>
      <c r="R819" s="196"/>
      <c r="S819" s="196"/>
      <c r="T819" s="196"/>
      <c r="U819" s="196"/>
      <c r="V819" s="196"/>
      <c r="W819" s="196"/>
      <c r="X819" s="196"/>
      <c r="Y819" s="196"/>
      <c r="Z819" s="196"/>
      <c r="AA819" s="196"/>
      <c r="AB819" s="196"/>
    </row>
    <row r="820" spans="2:30" x14ac:dyDescent="0.25">
      <c r="B820" s="184" t="s">
        <v>1126</v>
      </c>
      <c r="C820" s="184"/>
      <c r="D820" s="184"/>
      <c r="F820" s="184" t="s">
        <v>427</v>
      </c>
      <c r="G820" s="184"/>
      <c r="H820" s="184"/>
      <c r="I820" s="184"/>
      <c r="J820" s="184" t="s">
        <v>1127</v>
      </c>
      <c r="K820" s="184"/>
      <c r="L820" s="184"/>
      <c r="N820" s="184" t="s">
        <v>1128</v>
      </c>
      <c r="O820" s="184"/>
      <c r="P820" s="184"/>
      <c r="Q820" s="184"/>
      <c r="R820" s="184"/>
      <c r="S820" s="184"/>
      <c r="T820" s="184"/>
      <c r="U820" s="184"/>
      <c r="V820" s="184"/>
      <c r="W820" s="184"/>
      <c r="X820" s="184"/>
      <c r="Y820" s="184"/>
      <c r="Z820" s="184"/>
      <c r="AA820" s="184"/>
      <c r="AC820" s="198">
        <v>168.83</v>
      </c>
      <c r="AD820" s="198"/>
    </row>
    <row r="821" spans="2:30" x14ac:dyDescent="0.25">
      <c r="C821" s="157" t="s">
        <v>2</v>
      </c>
      <c r="G821" s="157" t="s">
        <v>2</v>
      </c>
      <c r="K821" s="157" t="s">
        <v>2</v>
      </c>
      <c r="O821" s="196" t="s">
        <v>1129</v>
      </c>
      <c r="P821" s="196"/>
      <c r="Q821" s="196"/>
      <c r="R821" s="196"/>
      <c r="S821" s="196"/>
      <c r="T821" s="196"/>
      <c r="U821" s="196"/>
      <c r="V821" s="196"/>
      <c r="W821" s="196"/>
      <c r="X821" s="196"/>
      <c r="Y821" s="196"/>
      <c r="Z821" s="196"/>
      <c r="AA821" s="196"/>
      <c r="AB821" s="196"/>
    </row>
    <row r="822" spans="2:30" x14ac:dyDescent="0.25">
      <c r="B822" s="184" t="s">
        <v>1130</v>
      </c>
      <c r="C822" s="184"/>
      <c r="D822" s="184"/>
      <c r="F822" s="184" t="s">
        <v>427</v>
      </c>
      <c r="G822" s="184"/>
      <c r="H822" s="184"/>
      <c r="I822" s="184"/>
      <c r="J822" s="184" t="s">
        <v>1131</v>
      </c>
      <c r="K822" s="184"/>
      <c r="L822" s="184"/>
      <c r="N822" s="184" t="s">
        <v>1132</v>
      </c>
      <c r="O822" s="184"/>
      <c r="P822" s="184"/>
      <c r="Q822" s="184"/>
      <c r="R822" s="184"/>
      <c r="S822" s="184"/>
      <c r="T822" s="184"/>
      <c r="U822" s="184"/>
      <c r="V822" s="184"/>
      <c r="W822" s="184"/>
      <c r="X822" s="184"/>
      <c r="Y822" s="184"/>
      <c r="Z822" s="184"/>
      <c r="AA822" s="184"/>
      <c r="AC822" s="198">
        <v>824.22</v>
      </c>
      <c r="AD822" s="198"/>
    </row>
    <row r="823" spans="2:30" x14ac:dyDescent="0.25">
      <c r="C823" s="157" t="s">
        <v>2</v>
      </c>
      <c r="G823" s="157" t="s">
        <v>2</v>
      </c>
      <c r="K823" s="157" t="s">
        <v>2</v>
      </c>
      <c r="O823" s="196" t="s">
        <v>1133</v>
      </c>
      <c r="P823" s="196"/>
      <c r="Q823" s="196"/>
      <c r="R823" s="196"/>
      <c r="S823" s="196"/>
      <c r="T823" s="196"/>
      <c r="U823" s="196"/>
      <c r="V823" s="196"/>
      <c r="W823" s="196"/>
      <c r="X823" s="196"/>
      <c r="Y823" s="196"/>
      <c r="Z823" s="196"/>
      <c r="AA823" s="196"/>
      <c r="AB823" s="196"/>
      <c r="AC823" s="197">
        <v>253.31</v>
      </c>
      <c r="AD823" s="197"/>
    </row>
    <row r="824" spans="2:30" x14ac:dyDescent="0.25">
      <c r="C824" s="157" t="s">
        <v>2</v>
      </c>
      <c r="G824" s="157" t="s">
        <v>2</v>
      </c>
      <c r="K824" s="157" t="s">
        <v>2</v>
      </c>
      <c r="O824" s="196" t="s">
        <v>1134</v>
      </c>
      <c r="P824" s="196"/>
      <c r="Q824" s="196"/>
      <c r="R824" s="196"/>
      <c r="S824" s="196"/>
      <c r="T824" s="196"/>
      <c r="U824" s="196"/>
      <c r="V824" s="196"/>
      <c r="W824" s="196"/>
      <c r="X824" s="196"/>
      <c r="Y824" s="196"/>
      <c r="Z824" s="196"/>
      <c r="AA824" s="196"/>
      <c r="AB824" s="196"/>
      <c r="AC824" s="197">
        <v>112.58</v>
      </c>
      <c r="AD824" s="197"/>
    </row>
    <row r="825" spans="2:30" x14ac:dyDescent="0.25">
      <c r="C825" s="157" t="s">
        <v>2</v>
      </c>
      <c r="G825" s="157" t="s">
        <v>2</v>
      </c>
      <c r="K825" s="157" t="s">
        <v>2</v>
      </c>
      <c r="O825" s="196" t="s">
        <v>1133</v>
      </c>
      <c r="P825" s="196"/>
      <c r="Q825" s="196"/>
      <c r="R825" s="196"/>
      <c r="S825" s="196"/>
      <c r="T825" s="196"/>
      <c r="U825" s="196"/>
      <c r="V825" s="196"/>
      <c r="W825" s="196"/>
      <c r="X825" s="196"/>
      <c r="Y825" s="196"/>
      <c r="Z825" s="196"/>
      <c r="AA825" s="196"/>
      <c r="AB825" s="196"/>
      <c r="AC825" s="197">
        <v>84.44</v>
      </c>
      <c r="AD825" s="197"/>
    </row>
    <row r="826" spans="2:30" x14ac:dyDescent="0.25">
      <c r="C826" s="157" t="s">
        <v>2</v>
      </c>
      <c r="G826" s="157" t="s">
        <v>2</v>
      </c>
      <c r="K826" s="157" t="s">
        <v>2</v>
      </c>
      <c r="O826" s="196" t="s">
        <v>1133</v>
      </c>
      <c r="P826" s="196"/>
      <c r="Q826" s="196"/>
      <c r="R826" s="196"/>
      <c r="S826" s="196"/>
      <c r="T826" s="196"/>
      <c r="U826" s="196"/>
      <c r="V826" s="196"/>
      <c r="W826" s="196"/>
      <c r="X826" s="196"/>
      <c r="Y826" s="196"/>
      <c r="Z826" s="196"/>
      <c r="AA826" s="196"/>
      <c r="AB826" s="196"/>
      <c r="AC826" s="197">
        <v>168.87</v>
      </c>
      <c r="AD826" s="197"/>
    </row>
    <row r="827" spans="2:30" x14ac:dyDescent="0.25">
      <c r="C827" s="157" t="s">
        <v>2</v>
      </c>
      <c r="G827" s="157" t="s">
        <v>2</v>
      </c>
      <c r="K827" s="157" t="s">
        <v>2</v>
      </c>
      <c r="O827" s="196" t="s">
        <v>1135</v>
      </c>
      <c r="P827" s="196"/>
      <c r="Q827" s="196"/>
      <c r="R827" s="196"/>
      <c r="S827" s="196"/>
      <c r="T827" s="196"/>
      <c r="U827" s="196"/>
      <c r="V827" s="196"/>
      <c r="W827" s="196"/>
      <c r="X827" s="196"/>
      <c r="Y827" s="196"/>
      <c r="Z827" s="196"/>
      <c r="AA827" s="196"/>
      <c r="AB827" s="196"/>
      <c r="AC827" s="197">
        <v>112.58</v>
      </c>
      <c r="AD827" s="197"/>
    </row>
    <row r="828" spans="2:30" x14ac:dyDescent="0.25">
      <c r="C828" s="157" t="s">
        <v>2</v>
      </c>
      <c r="G828" s="157" t="s">
        <v>2</v>
      </c>
      <c r="K828" s="157" t="s">
        <v>2</v>
      </c>
      <c r="O828" s="196" t="s">
        <v>1135</v>
      </c>
      <c r="P828" s="196"/>
      <c r="Q828" s="196"/>
      <c r="R828" s="196"/>
      <c r="S828" s="196"/>
      <c r="T828" s="196"/>
      <c r="U828" s="196"/>
      <c r="V828" s="196"/>
      <c r="W828" s="196"/>
      <c r="X828" s="196"/>
      <c r="Y828" s="196"/>
      <c r="Z828" s="196"/>
      <c r="AA828" s="196"/>
      <c r="AB828" s="196"/>
      <c r="AC828" s="197">
        <v>92.44</v>
      </c>
      <c r="AD828" s="197"/>
    </row>
    <row r="829" spans="2:30" x14ac:dyDescent="0.25">
      <c r="B829" s="184" t="s">
        <v>1136</v>
      </c>
      <c r="C829" s="184"/>
      <c r="D829" s="184"/>
      <c r="F829" s="184" t="s">
        <v>427</v>
      </c>
      <c r="G829" s="184"/>
      <c r="H829" s="184"/>
      <c r="I829" s="184"/>
      <c r="J829" s="184" t="s">
        <v>1137</v>
      </c>
      <c r="K829" s="184"/>
      <c r="L829" s="184"/>
      <c r="N829" s="184" t="s">
        <v>1138</v>
      </c>
      <c r="O829" s="184"/>
      <c r="P829" s="184"/>
      <c r="Q829" s="184"/>
      <c r="R829" s="184"/>
      <c r="S829" s="184"/>
      <c r="T829" s="184"/>
      <c r="U829" s="184"/>
      <c r="V829" s="184"/>
      <c r="W829" s="184"/>
      <c r="X829" s="184"/>
      <c r="Y829" s="184"/>
      <c r="Z829" s="184"/>
      <c r="AA829" s="184"/>
      <c r="AC829" s="198">
        <v>148</v>
      </c>
      <c r="AD829" s="198"/>
    </row>
    <row r="830" spans="2:30" x14ac:dyDescent="0.25">
      <c r="C830" s="157" t="s">
        <v>2</v>
      </c>
      <c r="G830" s="157" t="s">
        <v>2</v>
      </c>
      <c r="K830" s="157" t="s">
        <v>2</v>
      </c>
      <c r="O830" s="196" t="s">
        <v>1139</v>
      </c>
      <c r="P830" s="196"/>
      <c r="Q830" s="196"/>
      <c r="R830" s="196"/>
      <c r="S830" s="196"/>
      <c r="T830" s="196"/>
      <c r="U830" s="196"/>
      <c r="V830" s="196"/>
      <c r="W830" s="196"/>
      <c r="X830" s="196"/>
      <c r="Y830" s="196"/>
      <c r="Z830" s="196"/>
      <c r="AA830" s="196"/>
      <c r="AB830" s="196"/>
    </row>
    <row r="831" spans="2:30" ht="21.75" customHeight="1" x14ac:dyDescent="0.25"/>
    <row r="832" spans="2:30" ht="12" customHeight="1" x14ac:dyDescent="0.25"/>
    <row r="833" spans="1:30" ht="13.5" customHeight="1" x14ac:dyDescent="0.25">
      <c r="A833" s="182" t="s">
        <v>380</v>
      </c>
      <c r="B833" s="182"/>
      <c r="C833" s="182"/>
      <c r="D833" s="182"/>
      <c r="E833" s="182"/>
      <c r="F833" s="182"/>
      <c r="G833" s="182"/>
      <c r="H833" s="182"/>
      <c r="I833" s="182"/>
      <c r="J833" s="182"/>
      <c r="K833" s="182"/>
      <c r="L833" s="182"/>
      <c r="M833" s="182"/>
      <c r="R833" s="183" t="s">
        <v>1140</v>
      </c>
      <c r="S833" s="183"/>
      <c r="T833" s="183"/>
      <c r="U833" s="183"/>
      <c r="V833" s="183"/>
      <c r="W833" s="183"/>
      <c r="X833" s="183"/>
      <c r="Y833" s="183"/>
      <c r="Z833" s="183"/>
      <c r="AA833" s="183"/>
      <c r="AB833" s="183"/>
      <c r="AC833" s="183"/>
      <c r="AD833" s="183"/>
    </row>
    <row r="834" spans="1:30" ht="25.5" customHeight="1" x14ac:dyDescent="0.25">
      <c r="C834" s="188" t="s">
        <v>290</v>
      </c>
      <c r="D834" s="188"/>
      <c r="E834" s="188"/>
      <c r="F834" s="188"/>
      <c r="G834" s="188"/>
      <c r="H834" s="188"/>
      <c r="I834" s="188"/>
      <c r="J834" s="188"/>
      <c r="K834" s="188"/>
      <c r="L834" s="188"/>
      <c r="M834" s="188"/>
      <c r="N834" s="188"/>
      <c r="O834" s="188"/>
      <c r="P834" s="188"/>
      <c r="Q834" s="188"/>
      <c r="R834" s="188"/>
      <c r="S834" s="188"/>
      <c r="T834" s="188"/>
      <c r="U834" s="188"/>
      <c r="V834" s="188"/>
      <c r="W834" s="188"/>
      <c r="X834" s="188"/>
      <c r="Y834" s="188"/>
      <c r="Z834" s="188"/>
      <c r="AA834" s="188"/>
      <c r="AB834" s="188"/>
      <c r="AC834" s="188"/>
    </row>
    <row r="835" spans="1:30" ht="7.5" customHeight="1" x14ac:dyDescent="0.25"/>
    <row r="836" spans="1:30" ht="18.75" customHeight="1" x14ac:dyDescent="0.25">
      <c r="I836" s="202" t="s">
        <v>291</v>
      </c>
      <c r="J836" s="202"/>
      <c r="K836" s="202"/>
      <c r="L836" s="202"/>
      <c r="M836" s="202"/>
      <c r="N836" s="202"/>
      <c r="O836" s="202"/>
      <c r="P836" s="202"/>
      <c r="S836" s="203" t="s">
        <v>292</v>
      </c>
      <c r="T836" s="203"/>
      <c r="U836" s="203"/>
      <c r="V836" s="203"/>
      <c r="W836" s="203"/>
      <c r="X836" s="203"/>
      <c r="Y836" s="203"/>
    </row>
    <row r="837" spans="1:30" ht="6.75" customHeight="1" x14ac:dyDescent="0.25"/>
    <row r="838" spans="1:30" ht="14.25" customHeight="1" x14ac:dyDescent="0.25">
      <c r="A838" s="199" t="s">
        <v>1063</v>
      </c>
      <c r="B838" s="199"/>
      <c r="C838" s="199"/>
      <c r="D838" s="199"/>
      <c r="E838" s="199"/>
      <c r="F838" s="199"/>
      <c r="G838" s="199"/>
      <c r="H838" s="199"/>
      <c r="I838" s="199"/>
      <c r="J838" s="199"/>
      <c r="K838" s="199"/>
      <c r="L838" s="199"/>
      <c r="M838" s="199"/>
      <c r="N838" s="199"/>
      <c r="O838" s="199"/>
    </row>
    <row r="839" spans="1:30" x14ac:dyDescent="0.25">
      <c r="B839" s="200" t="s">
        <v>294</v>
      </c>
      <c r="C839" s="200"/>
      <c r="D839" s="200"/>
      <c r="F839" s="200" t="s">
        <v>295</v>
      </c>
      <c r="G839" s="200"/>
      <c r="H839" s="200"/>
      <c r="I839" s="200"/>
      <c r="J839" s="200" t="s">
        <v>296</v>
      </c>
      <c r="K839" s="200"/>
      <c r="L839" s="200"/>
      <c r="N839" s="200" t="s">
        <v>297</v>
      </c>
      <c r="O839" s="200"/>
      <c r="P839" s="200"/>
      <c r="Q839" s="200"/>
      <c r="R839" s="200"/>
      <c r="S839" s="200"/>
      <c r="T839" s="200"/>
      <c r="U839" s="200"/>
      <c r="V839" s="200"/>
      <c r="W839" s="200"/>
      <c r="X839" s="200"/>
      <c r="Y839" s="200"/>
      <c r="Z839" s="200"/>
      <c r="AA839" s="200"/>
      <c r="AC839" s="201" t="s">
        <v>298</v>
      </c>
      <c r="AD839" s="201"/>
    </row>
    <row r="840" spans="1:30" x14ac:dyDescent="0.25">
      <c r="B840" s="184" t="s">
        <v>521</v>
      </c>
      <c r="C840" s="184"/>
      <c r="D840" s="184"/>
      <c r="F840" s="184" t="s">
        <v>522</v>
      </c>
      <c r="G840" s="184"/>
      <c r="H840" s="184"/>
      <c r="I840" s="184"/>
      <c r="J840" s="184" t="s">
        <v>428</v>
      </c>
      <c r="K840" s="184"/>
      <c r="L840" s="184"/>
      <c r="N840" s="184" t="s">
        <v>429</v>
      </c>
      <c r="O840" s="184"/>
      <c r="P840" s="184"/>
      <c r="Q840" s="184"/>
      <c r="R840" s="184"/>
      <c r="S840" s="184"/>
      <c r="T840" s="184"/>
      <c r="U840" s="184"/>
      <c r="V840" s="184"/>
      <c r="W840" s="184"/>
      <c r="X840" s="184"/>
      <c r="Y840" s="184"/>
      <c r="Z840" s="184"/>
      <c r="AA840" s="184"/>
      <c r="AC840" s="198">
        <v>509.92</v>
      </c>
      <c r="AD840" s="198"/>
    </row>
    <row r="841" spans="1:30" x14ac:dyDescent="0.25">
      <c r="C841" s="157" t="s">
        <v>2</v>
      </c>
      <c r="G841" s="157" t="s">
        <v>2</v>
      </c>
      <c r="K841" s="157" t="s">
        <v>2</v>
      </c>
      <c r="O841" s="196" t="s">
        <v>524</v>
      </c>
      <c r="P841" s="196"/>
      <c r="Q841" s="196"/>
      <c r="R841" s="196"/>
      <c r="S841" s="196"/>
      <c r="T841" s="196"/>
      <c r="U841" s="196"/>
      <c r="V841" s="196"/>
      <c r="W841" s="196"/>
      <c r="X841" s="196"/>
      <c r="Y841" s="196"/>
      <c r="Z841" s="196"/>
      <c r="AA841" s="196"/>
      <c r="AB841" s="196"/>
      <c r="AC841" s="197">
        <v>156.1</v>
      </c>
      <c r="AD841" s="197"/>
    </row>
    <row r="842" spans="1:30" x14ac:dyDescent="0.25">
      <c r="C842" s="157" t="s">
        <v>2</v>
      </c>
      <c r="G842" s="157" t="s">
        <v>2</v>
      </c>
      <c r="K842" s="157" t="s">
        <v>2</v>
      </c>
      <c r="O842" s="196" t="s">
        <v>524</v>
      </c>
      <c r="P842" s="196"/>
      <c r="Q842" s="196"/>
      <c r="R842" s="196"/>
      <c r="S842" s="196"/>
      <c r="T842" s="196"/>
      <c r="U842" s="196"/>
      <c r="V842" s="196"/>
      <c r="W842" s="196"/>
      <c r="X842" s="196"/>
      <c r="Y842" s="196"/>
      <c r="Z842" s="196"/>
      <c r="AA842" s="196"/>
      <c r="AB842" s="196"/>
      <c r="AC842" s="197">
        <v>225.21</v>
      </c>
      <c r="AD842" s="197"/>
    </row>
    <row r="843" spans="1:30" x14ac:dyDescent="0.25">
      <c r="C843" s="157" t="s">
        <v>2</v>
      </c>
      <c r="G843" s="157" t="s">
        <v>2</v>
      </c>
      <c r="K843" s="157" t="s">
        <v>2</v>
      </c>
      <c r="O843" s="196" t="s">
        <v>524</v>
      </c>
      <c r="P843" s="196"/>
      <c r="Q843" s="196"/>
      <c r="R843" s="196"/>
      <c r="S843" s="196"/>
      <c r="T843" s="196"/>
      <c r="U843" s="196"/>
      <c r="V843" s="196"/>
      <c r="W843" s="196"/>
      <c r="X843" s="196"/>
      <c r="Y843" s="196"/>
      <c r="Z843" s="196"/>
      <c r="AA843" s="196"/>
      <c r="AB843" s="196"/>
      <c r="AC843" s="197">
        <v>128.61000000000001</v>
      </c>
      <c r="AD843" s="197"/>
    </row>
    <row r="844" spans="1:30" x14ac:dyDescent="0.25">
      <c r="B844" s="184" t="s">
        <v>1141</v>
      </c>
      <c r="C844" s="184"/>
      <c r="D844" s="184"/>
      <c r="F844" s="184" t="s">
        <v>522</v>
      </c>
      <c r="G844" s="184"/>
      <c r="H844" s="184"/>
      <c r="I844" s="184"/>
      <c r="J844" s="184" t="s">
        <v>1086</v>
      </c>
      <c r="K844" s="184"/>
      <c r="L844" s="184"/>
      <c r="N844" s="184" t="s">
        <v>1087</v>
      </c>
      <c r="O844" s="184"/>
      <c r="P844" s="184"/>
      <c r="Q844" s="184"/>
      <c r="R844" s="184"/>
      <c r="S844" s="184"/>
      <c r="T844" s="184"/>
      <c r="U844" s="184"/>
      <c r="V844" s="184"/>
      <c r="W844" s="184"/>
      <c r="X844" s="184"/>
      <c r="Y844" s="184"/>
      <c r="Z844" s="184"/>
      <c r="AA844" s="184"/>
      <c r="AC844" s="198">
        <v>42.31</v>
      </c>
      <c r="AD844" s="198"/>
    </row>
    <row r="845" spans="1:30" x14ac:dyDescent="0.25">
      <c r="C845" s="157" t="s">
        <v>2</v>
      </c>
      <c r="G845" s="157" t="s">
        <v>2</v>
      </c>
      <c r="K845" s="157" t="s">
        <v>2</v>
      </c>
      <c r="O845" s="196" t="s">
        <v>1142</v>
      </c>
      <c r="P845" s="196"/>
      <c r="Q845" s="196"/>
      <c r="R845" s="196"/>
      <c r="S845" s="196"/>
      <c r="T845" s="196"/>
      <c r="U845" s="196"/>
      <c r="V845" s="196"/>
      <c r="W845" s="196"/>
      <c r="X845" s="196"/>
      <c r="Y845" s="196"/>
      <c r="Z845" s="196"/>
      <c r="AA845" s="196"/>
      <c r="AB845" s="196"/>
    </row>
    <row r="846" spans="1:30" x14ac:dyDescent="0.25">
      <c r="B846" s="184" t="s">
        <v>1143</v>
      </c>
      <c r="C846" s="184"/>
      <c r="D846" s="184"/>
      <c r="F846" s="184" t="s">
        <v>522</v>
      </c>
      <c r="G846" s="184"/>
      <c r="H846" s="184"/>
      <c r="I846" s="184"/>
      <c r="J846" s="184" t="s">
        <v>419</v>
      </c>
      <c r="K846" s="184"/>
      <c r="L846" s="184"/>
      <c r="N846" s="184" t="s">
        <v>420</v>
      </c>
      <c r="O846" s="184"/>
      <c r="P846" s="184"/>
      <c r="Q846" s="184"/>
      <c r="R846" s="184"/>
      <c r="S846" s="184"/>
      <c r="T846" s="184"/>
      <c r="U846" s="184"/>
      <c r="V846" s="184"/>
      <c r="W846" s="184"/>
      <c r="X846" s="184"/>
      <c r="Y846" s="184"/>
      <c r="Z846" s="184"/>
      <c r="AA846" s="184"/>
      <c r="AC846" s="198">
        <v>1295.4000000000001</v>
      </c>
      <c r="AD846" s="198"/>
    </row>
    <row r="847" spans="1:30" x14ac:dyDescent="0.25">
      <c r="C847" s="157" t="s">
        <v>2</v>
      </c>
      <c r="G847" s="157" t="s">
        <v>2</v>
      </c>
      <c r="K847" s="157" t="s">
        <v>2</v>
      </c>
      <c r="O847" s="196" t="s">
        <v>1144</v>
      </c>
      <c r="P847" s="196"/>
      <c r="Q847" s="196"/>
      <c r="R847" s="196"/>
      <c r="S847" s="196"/>
      <c r="T847" s="196"/>
      <c r="U847" s="196"/>
      <c r="V847" s="196"/>
      <c r="W847" s="196"/>
      <c r="X847" s="196"/>
      <c r="Y847" s="196"/>
      <c r="Z847" s="196"/>
      <c r="AA847" s="196"/>
      <c r="AB847" s="196"/>
    </row>
    <row r="848" spans="1:30" x14ac:dyDescent="0.25">
      <c r="B848" s="184" t="s">
        <v>1145</v>
      </c>
      <c r="C848" s="184"/>
      <c r="D848" s="184"/>
      <c r="F848" s="184" t="s">
        <v>568</v>
      </c>
      <c r="G848" s="184"/>
      <c r="H848" s="184"/>
      <c r="I848" s="184"/>
      <c r="J848" s="184" t="s">
        <v>1146</v>
      </c>
      <c r="K848" s="184"/>
      <c r="L848" s="184"/>
      <c r="N848" s="184" t="s">
        <v>1147</v>
      </c>
      <c r="O848" s="184"/>
      <c r="P848" s="184"/>
      <c r="Q848" s="184"/>
      <c r="R848" s="184"/>
      <c r="S848" s="184"/>
      <c r="T848" s="184"/>
      <c r="U848" s="184"/>
      <c r="V848" s="184"/>
      <c r="W848" s="184"/>
      <c r="X848" s="184"/>
      <c r="Y848" s="184"/>
      <c r="Z848" s="184"/>
      <c r="AA848" s="184"/>
      <c r="AC848" s="198">
        <v>839.35</v>
      </c>
      <c r="AD848" s="198"/>
    </row>
    <row r="849" spans="2:30" x14ac:dyDescent="0.25">
      <c r="C849" s="157" t="s">
        <v>2</v>
      </c>
      <c r="G849" s="157" t="s">
        <v>2</v>
      </c>
      <c r="K849" s="157" t="s">
        <v>2</v>
      </c>
      <c r="O849" s="196" t="s">
        <v>1148</v>
      </c>
      <c r="P849" s="196"/>
      <c r="Q849" s="196"/>
      <c r="R849" s="196"/>
      <c r="S849" s="196"/>
      <c r="T849" s="196"/>
      <c r="U849" s="196"/>
      <c r="V849" s="196"/>
      <c r="W849" s="196"/>
      <c r="X849" s="196"/>
      <c r="Y849" s="196"/>
      <c r="Z849" s="196"/>
      <c r="AA849" s="196"/>
      <c r="AB849" s="196"/>
    </row>
    <row r="850" spans="2:30" x14ac:dyDescent="0.25">
      <c r="B850" s="184" t="s">
        <v>572</v>
      </c>
      <c r="C850" s="184"/>
      <c r="D850" s="184"/>
      <c r="F850" s="184" t="s">
        <v>568</v>
      </c>
      <c r="G850" s="184"/>
      <c r="H850" s="184"/>
      <c r="I850" s="184"/>
      <c r="J850" s="184" t="s">
        <v>428</v>
      </c>
      <c r="K850" s="184"/>
      <c r="L850" s="184"/>
      <c r="N850" s="184" t="s">
        <v>429</v>
      </c>
      <c r="O850" s="184"/>
      <c r="P850" s="184"/>
      <c r="Q850" s="184"/>
      <c r="R850" s="184"/>
      <c r="S850" s="184"/>
      <c r="T850" s="184"/>
      <c r="U850" s="184"/>
      <c r="V850" s="184"/>
      <c r="W850" s="184"/>
      <c r="X850" s="184"/>
      <c r="Y850" s="184"/>
      <c r="Z850" s="184"/>
      <c r="AA850" s="184"/>
      <c r="AC850" s="198">
        <v>330</v>
      </c>
      <c r="AD850" s="198"/>
    </row>
    <row r="851" spans="2:30" x14ac:dyDescent="0.25">
      <c r="C851" s="157" t="s">
        <v>2</v>
      </c>
      <c r="G851" s="157" t="s">
        <v>2</v>
      </c>
      <c r="K851" s="157" t="s">
        <v>2</v>
      </c>
      <c r="O851" s="196" t="s">
        <v>576</v>
      </c>
      <c r="P851" s="196"/>
      <c r="Q851" s="196"/>
      <c r="R851" s="196"/>
      <c r="S851" s="196"/>
      <c r="T851" s="196"/>
      <c r="U851" s="196"/>
      <c r="V851" s="196"/>
      <c r="W851" s="196"/>
      <c r="X851" s="196"/>
      <c r="Y851" s="196"/>
      <c r="Z851" s="196"/>
      <c r="AA851" s="196"/>
      <c r="AB851" s="196"/>
      <c r="AC851" s="197">
        <v>287.64</v>
      </c>
      <c r="AD851" s="197"/>
    </row>
    <row r="852" spans="2:30" x14ac:dyDescent="0.25">
      <c r="C852" s="157" t="s">
        <v>2</v>
      </c>
      <c r="G852" s="157" t="s">
        <v>2</v>
      </c>
      <c r="K852" s="157" t="s">
        <v>2</v>
      </c>
      <c r="O852" s="196" t="s">
        <v>576</v>
      </c>
      <c r="P852" s="196"/>
      <c r="Q852" s="196"/>
      <c r="R852" s="196"/>
      <c r="S852" s="196"/>
      <c r="T852" s="196"/>
      <c r="U852" s="196"/>
      <c r="V852" s="196"/>
      <c r="W852" s="196"/>
      <c r="X852" s="196"/>
      <c r="Y852" s="196"/>
      <c r="Z852" s="196"/>
      <c r="AA852" s="196"/>
      <c r="AB852" s="196"/>
      <c r="AC852" s="197">
        <v>42.36</v>
      </c>
      <c r="AD852" s="197"/>
    </row>
    <row r="853" spans="2:30" x14ac:dyDescent="0.25">
      <c r="B853" s="184" t="s">
        <v>1149</v>
      </c>
      <c r="C853" s="184"/>
      <c r="D853" s="184"/>
      <c r="F853" s="184" t="s">
        <v>568</v>
      </c>
      <c r="G853" s="184"/>
      <c r="H853" s="184"/>
      <c r="I853" s="184"/>
      <c r="J853" s="184" t="s">
        <v>1086</v>
      </c>
      <c r="K853" s="184"/>
      <c r="L853" s="184"/>
      <c r="N853" s="184" t="s">
        <v>1087</v>
      </c>
      <c r="O853" s="184"/>
      <c r="P853" s="184"/>
      <c r="Q853" s="184"/>
      <c r="R853" s="184"/>
      <c r="S853" s="184"/>
      <c r="T853" s="184"/>
      <c r="U853" s="184"/>
      <c r="V853" s="184"/>
      <c r="W853" s="184"/>
      <c r="X853" s="184"/>
      <c r="Y853" s="184"/>
      <c r="Z853" s="184"/>
      <c r="AA853" s="184"/>
      <c r="AC853" s="198">
        <v>40.18</v>
      </c>
      <c r="AD853" s="198"/>
    </row>
    <row r="854" spans="2:30" x14ac:dyDescent="0.25">
      <c r="C854" s="157" t="s">
        <v>2</v>
      </c>
      <c r="G854" s="157" t="s">
        <v>2</v>
      </c>
      <c r="K854" s="157" t="s">
        <v>2</v>
      </c>
      <c r="O854" s="196" t="s">
        <v>1150</v>
      </c>
      <c r="P854" s="196"/>
      <c r="Q854" s="196"/>
      <c r="R854" s="196"/>
      <c r="S854" s="196"/>
      <c r="T854" s="196"/>
      <c r="U854" s="196"/>
      <c r="V854" s="196"/>
      <c r="W854" s="196"/>
      <c r="X854" s="196"/>
      <c r="Y854" s="196"/>
      <c r="Z854" s="196"/>
      <c r="AA854" s="196"/>
      <c r="AB854" s="196"/>
    </row>
    <row r="855" spans="2:30" x14ac:dyDescent="0.25">
      <c r="B855" s="184" t="s">
        <v>1151</v>
      </c>
      <c r="C855" s="184"/>
      <c r="D855" s="184"/>
      <c r="F855" s="184" t="s">
        <v>568</v>
      </c>
      <c r="G855" s="184"/>
      <c r="H855" s="184"/>
      <c r="I855" s="184"/>
      <c r="J855" s="184" t="s">
        <v>1091</v>
      </c>
      <c r="K855" s="184"/>
      <c r="L855" s="184"/>
      <c r="N855" s="184" t="s">
        <v>1092</v>
      </c>
      <c r="O855" s="184"/>
      <c r="P855" s="184"/>
      <c r="Q855" s="184"/>
      <c r="R855" s="184"/>
      <c r="S855" s="184"/>
      <c r="T855" s="184"/>
      <c r="U855" s="184"/>
      <c r="V855" s="184"/>
      <c r="W855" s="184"/>
      <c r="X855" s="184"/>
      <c r="Y855" s="184"/>
      <c r="Z855" s="184"/>
      <c r="AA855" s="184"/>
      <c r="AC855" s="198">
        <v>445.03</v>
      </c>
      <c r="AD855" s="198"/>
    </row>
    <row r="856" spans="2:30" x14ac:dyDescent="0.25">
      <c r="C856" s="157" t="s">
        <v>2</v>
      </c>
      <c r="G856" s="157" t="s">
        <v>2</v>
      </c>
      <c r="K856" s="157" t="s">
        <v>2</v>
      </c>
      <c r="O856" s="196" t="s">
        <v>577</v>
      </c>
      <c r="P856" s="196"/>
      <c r="Q856" s="196"/>
      <c r="R856" s="196"/>
      <c r="S856" s="196"/>
      <c r="T856" s="196"/>
      <c r="U856" s="196"/>
      <c r="V856" s="196"/>
      <c r="W856" s="196"/>
      <c r="X856" s="196"/>
      <c r="Y856" s="196"/>
      <c r="Z856" s="196"/>
      <c r="AA856" s="196"/>
      <c r="AB856" s="196"/>
    </row>
    <row r="857" spans="2:30" x14ac:dyDescent="0.25">
      <c r="B857" s="184" t="s">
        <v>1152</v>
      </c>
      <c r="C857" s="184"/>
      <c r="D857" s="184"/>
      <c r="F857" s="184" t="s">
        <v>568</v>
      </c>
      <c r="G857" s="184"/>
      <c r="H857" s="184"/>
      <c r="I857" s="184"/>
      <c r="J857" s="184" t="s">
        <v>1153</v>
      </c>
      <c r="K857" s="184"/>
      <c r="L857" s="184"/>
      <c r="N857" s="184" t="s">
        <v>1154</v>
      </c>
      <c r="O857" s="184"/>
      <c r="P857" s="184"/>
      <c r="Q857" s="184"/>
      <c r="R857" s="184"/>
      <c r="S857" s="184"/>
      <c r="T857" s="184"/>
      <c r="U857" s="184"/>
      <c r="V857" s="184"/>
      <c r="W857" s="184"/>
      <c r="X857" s="184"/>
      <c r="Y857" s="184"/>
      <c r="Z857" s="184"/>
      <c r="AA857" s="184"/>
      <c r="AC857" s="198">
        <v>229.43</v>
      </c>
      <c r="AD857" s="198"/>
    </row>
    <row r="858" spans="2:30" x14ac:dyDescent="0.25">
      <c r="C858" s="157" t="s">
        <v>2</v>
      </c>
      <c r="G858" s="157" t="s">
        <v>2</v>
      </c>
      <c r="K858" s="157" t="s">
        <v>2</v>
      </c>
      <c r="O858" s="196" t="s">
        <v>1139</v>
      </c>
      <c r="P858" s="196"/>
      <c r="Q858" s="196"/>
      <c r="R858" s="196"/>
      <c r="S858" s="196"/>
      <c r="T858" s="196"/>
      <c r="U858" s="196"/>
      <c r="V858" s="196"/>
      <c r="W858" s="196"/>
      <c r="X858" s="196"/>
      <c r="Y858" s="196"/>
      <c r="Z858" s="196"/>
      <c r="AA858" s="196"/>
      <c r="AB858" s="196"/>
      <c r="AC858" s="197">
        <v>129.68</v>
      </c>
      <c r="AD858" s="197"/>
    </row>
    <row r="859" spans="2:30" x14ac:dyDescent="0.25">
      <c r="C859" s="157" t="s">
        <v>2</v>
      </c>
      <c r="G859" s="157" t="s">
        <v>2</v>
      </c>
      <c r="K859" s="157" t="s">
        <v>2</v>
      </c>
      <c r="O859" s="196" t="s">
        <v>1139</v>
      </c>
      <c r="P859" s="196"/>
      <c r="Q859" s="196"/>
      <c r="R859" s="196"/>
      <c r="S859" s="196"/>
      <c r="T859" s="196"/>
      <c r="U859" s="196"/>
      <c r="V859" s="196"/>
      <c r="W859" s="196"/>
      <c r="X859" s="196"/>
      <c r="Y859" s="196"/>
      <c r="Z859" s="196"/>
      <c r="AA859" s="196"/>
      <c r="AB859" s="196"/>
      <c r="AC859" s="197">
        <v>99.75</v>
      </c>
      <c r="AD859" s="197"/>
    </row>
    <row r="860" spans="2:30" x14ac:dyDescent="0.25">
      <c r="B860" s="184" t="s">
        <v>587</v>
      </c>
      <c r="C860" s="184"/>
      <c r="D860" s="184"/>
      <c r="F860" s="184" t="s">
        <v>568</v>
      </c>
      <c r="G860" s="184"/>
      <c r="H860" s="184"/>
      <c r="I860" s="184"/>
      <c r="J860" s="184" t="s">
        <v>434</v>
      </c>
      <c r="K860" s="184"/>
      <c r="L860" s="184"/>
      <c r="N860" s="184" t="s">
        <v>435</v>
      </c>
      <c r="O860" s="184"/>
      <c r="P860" s="184"/>
      <c r="Q860" s="184"/>
      <c r="R860" s="184"/>
      <c r="S860" s="184"/>
      <c r="T860" s="184"/>
      <c r="U860" s="184"/>
      <c r="V860" s="184"/>
      <c r="W860" s="184"/>
      <c r="X860" s="184"/>
      <c r="Y860" s="184"/>
      <c r="Z860" s="184"/>
      <c r="AA860" s="184"/>
      <c r="AC860" s="198">
        <v>311.27999999999997</v>
      </c>
      <c r="AD860" s="198"/>
    </row>
    <row r="861" spans="2:30" x14ac:dyDescent="0.25">
      <c r="C861" s="157" t="s">
        <v>2</v>
      </c>
      <c r="G861" s="157" t="s">
        <v>2</v>
      </c>
      <c r="K861" s="157" t="s">
        <v>2</v>
      </c>
      <c r="O861" s="196" t="s">
        <v>1155</v>
      </c>
      <c r="P861" s="196"/>
      <c r="Q861" s="196"/>
      <c r="R861" s="196"/>
      <c r="S861" s="196"/>
      <c r="T861" s="196"/>
      <c r="U861" s="196"/>
      <c r="V861" s="196"/>
      <c r="W861" s="196"/>
      <c r="X861" s="196"/>
      <c r="Y861" s="196"/>
      <c r="Z861" s="196"/>
      <c r="AA861" s="196"/>
      <c r="AB861" s="196"/>
    </row>
    <row r="862" spans="2:30" x14ac:dyDescent="0.25">
      <c r="B862" s="184" t="s">
        <v>1156</v>
      </c>
      <c r="C862" s="184"/>
      <c r="D862" s="184"/>
      <c r="F862" s="184" t="s">
        <v>568</v>
      </c>
      <c r="G862" s="184"/>
      <c r="H862" s="184"/>
      <c r="I862" s="184"/>
      <c r="J862" s="184" t="s">
        <v>343</v>
      </c>
      <c r="K862" s="184"/>
      <c r="L862" s="184"/>
      <c r="N862" s="184" t="s">
        <v>344</v>
      </c>
      <c r="O862" s="184"/>
      <c r="P862" s="184"/>
      <c r="Q862" s="184"/>
      <c r="R862" s="184"/>
      <c r="S862" s="184"/>
      <c r="T862" s="184"/>
      <c r="U862" s="184"/>
      <c r="V862" s="184"/>
      <c r="W862" s="184"/>
      <c r="X862" s="184"/>
      <c r="Y862" s="184"/>
      <c r="Z862" s="184"/>
      <c r="AA862" s="184"/>
      <c r="AC862" s="198">
        <v>251.68</v>
      </c>
      <c r="AD862" s="198"/>
    </row>
    <row r="863" spans="2:30" x14ac:dyDescent="0.25">
      <c r="C863" s="157" t="s">
        <v>2</v>
      </c>
      <c r="G863" s="157" t="s">
        <v>2</v>
      </c>
      <c r="K863" s="157" t="s">
        <v>2</v>
      </c>
      <c r="O863" s="196" t="s">
        <v>1157</v>
      </c>
      <c r="P863" s="196"/>
      <c r="Q863" s="196"/>
      <c r="R863" s="196"/>
      <c r="S863" s="196"/>
      <c r="T863" s="196"/>
      <c r="U863" s="196"/>
      <c r="V863" s="196"/>
      <c r="W863" s="196"/>
      <c r="X863" s="196"/>
      <c r="Y863" s="196"/>
      <c r="Z863" s="196"/>
      <c r="AA863" s="196"/>
      <c r="AB863" s="196"/>
      <c r="AC863" s="197">
        <v>125.84</v>
      </c>
      <c r="AD863" s="197"/>
    </row>
    <row r="864" spans="2:30" x14ac:dyDescent="0.25">
      <c r="C864" s="157" t="s">
        <v>2</v>
      </c>
      <c r="G864" s="157" t="s">
        <v>2</v>
      </c>
      <c r="K864" s="157" t="s">
        <v>2</v>
      </c>
      <c r="O864" s="196" t="s">
        <v>1157</v>
      </c>
      <c r="P864" s="196"/>
      <c r="Q864" s="196"/>
      <c r="R864" s="196"/>
      <c r="S864" s="196"/>
      <c r="T864" s="196"/>
      <c r="U864" s="196"/>
      <c r="V864" s="196"/>
      <c r="W864" s="196"/>
      <c r="X864" s="196"/>
      <c r="Y864" s="196"/>
      <c r="Z864" s="196"/>
      <c r="AA864" s="196"/>
      <c r="AB864" s="196"/>
      <c r="AC864" s="197">
        <v>125.84</v>
      </c>
      <c r="AD864" s="197"/>
    </row>
    <row r="865" spans="2:30" x14ac:dyDescent="0.25">
      <c r="B865" s="184" t="s">
        <v>1158</v>
      </c>
      <c r="C865" s="184"/>
      <c r="D865" s="184"/>
      <c r="F865" s="184" t="s">
        <v>568</v>
      </c>
      <c r="G865" s="184"/>
      <c r="H865" s="184"/>
      <c r="I865" s="184"/>
      <c r="J865" s="184" t="s">
        <v>450</v>
      </c>
      <c r="K865" s="184"/>
      <c r="L865" s="184"/>
      <c r="N865" s="184" t="s">
        <v>451</v>
      </c>
      <c r="O865" s="184"/>
      <c r="P865" s="184"/>
      <c r="Q865" s="184"/>
      <c r="R865" s="184"/>
      <c r="S865" s="184"/>
      <c r="T865" s="184"/>
      <c r="U865" s="184"/>
      <c r="V865" s="184"/>
      <c r="W865" s="184"/>
      <c r="X865" s="184"/>
      <c r="Y865" s="184"/>
      <c r="Z865" s="184"/>
      <c r="AA865" s="184"/>
      <c r="AC865" s="198">
        <v>50</v>
      </c>
      <c r="AD865" s="198"/>
    </row>
    <row r="866" spans="2:30" x14ac:dyDescent="0.25">
      <c r="C866" s="157" t="s">
        <v>2</v>
      </c>
      <c r="G866" s="157" t="s">
        <v>2</v>
      </c>
      <c r="K866" s="157" t="s">
        <v>2</v>
      </c>
      <c r="O866" s="196" t="s">
        <v>1159</v>
      </c>
      <c r="P866" s="196"/>
      <c r="Q866" s="196"/>
      <c r="R866" s="196"/>
      <c r="S866" s="196"/>
      <c r="T866" s="196"/>
      <c r="U866" s="196"/>
      <c r="V866" s="196"/>
      <c r="W866" s="196"/>
      <c r="X866" s="196"/>
      <c r="Y866" s="196"/>
      <c r="Z866" s="196"/>
      <c r="AA866" s="196"/>
      <c r="AB866" s="196"/>
    </row>
    <row r="867" spans="2:30" x14ac:dyDescent="0.25">
      <c r="B867" s="184" t="s">
        <v>1160</v>
      </c>
      <c r="C867" s="184"/>
      <c r="D867" s="184"/>
      <c r="F867" s="184" t="s">
        <v>568</v>
      </c>
      <c r="G867" s="184"/>
      <c r="H867" s="184"/>
      <c r="I867" s="184"/>
      <c r="J867" s="184" t="s">
        <v>1161</v>
      </c>
      <c r="K867" s="184"/>
      <c r="L867" s="184"/>
      <c r="N867" s="184" t="s">
        <v>1162</v>
      </c>
      <c r="O867" s="184"/>
      <c r="P867" s="184"/>
      <c r="Q867" s="184"/>
      <c r="R867" s="184"/>
      <c r="S867" s="184"/>
      <c r="T867" s="184"/>
      <c r="U867" s="184"/>
      <c r="V867" s="184"/>
      <c r="W867" s="184"/>
      <c r="X867" s="184"/>
      <c r="Y867" s="184"/>
      <c r="Z867" s="184"/>
      <c r="AA867" s="184"/>
      <c r="AC867" s="198">
        <v>9646.5</v>
      </c>
      <c r="AD867" s="198"/>
    </row>
    <row r="868" spans="2:30" x14ac:dyDescent="0.25">
      <c r="C868" s="157" t="s">
        <v>2</v>
      </c>
      <c r="G868" s="157" t="s">
        <v>2</v>
      </c>
      <c r="K868" s="157" t="s">
        <v>2</v>
      </c>
      <c r="O868" s="196" t="s">
        <v>1163</v>
      </c>
      <c r="P868" s="196"/>
      <c r="Q868" s="196"/>
      <c r="R868" s="196"/>
      <c r="S868" s="196"/>
      <c r="T868" s="196"/>
      <c r="U868" s="196"/>
      <c r="V868" s="196"/>
      <c r="W868" s="196"/>
      <c r="X868" s="196"/>
      <c r="Y868" s="196"/>
      <c r="Z868" s="196"/>
      <c r="AA868" s="196"/>
      <c r="AB868" s="196"/>
      <c r="AC868" s="197">
        <v>5881.5</v>
      </c>
      <c r="AD868" s="197"/>
    </row>
    <row r="869" spans="2:30" x14ac:dyDescent="0.25">
      <c r="C869" s="157" t="s">
        <v>2</v>
      </c>
      <c r="G869" s="157" t="s">
        <v>2</v>
      </c>
      <c r="K869" s="157" t="s">
        <v>2</v>
      </c>
      <c r="O869" s="196" t="s">
        <v>1164</v>
      </c>
      <c r="P869" s="196"/>
      <c r="Q869" s="196"/>
      <c r="R869" s="196"/>
      <c r="S869" s="196"/>
      <c r="T869" s="196"/>
      <c r="U869" s="196"/>
      <c r="V869" s="196"/>
      <c r="W869" s="196"/>
      <c r="X869" s="196"/>
      <c r="Y869" s="196"/>
      <c r="Z869" s="196"/>
      <c r="AA869" s="196"/>
      <c r="AB869" s="196"/>
      <c r="AC869" s="197">
        <v>3765</v>
      </c>
      <c r="AD869" s="197"/>
    </row>
    <row r="870" spans="2:30" x14ac:dyDescent="0.25">
      <c r="B870" s="184" t="s">
        <v>1165</v>
      </c>
      <c r="C870" s="184"/>
      <c r="D870" s="184"/>
      <c r="F870" s="184" t="s">
        <v>568</v>
      </c>
      <c r="G870" s="184"/>
      <c r="H870" s="184"/>
      <c r="I870" s="184"/>
      <c r="J870" s="184" t="s">
        <v>1166</v>
      </c>
      <c r="K870" s="184"/>
      <c r="L870" s="184"/>
      <c r="N870" s="184" t="s">
        <v>1167</v>
      </c>
      <c r="O870" s="184"/>
      <c r="P870" s="184"/>
      <c r="Q870" s="184"/>
      <c r="R870" s="184"/>
      <c r="S870" s="184"/>
      <c r="T870" s="184"/>
      <c r="U870" s="184"/>
      <c r="V870" s="184"/>
      <c r="W870" s="184"/>
      <c r="X870" s="184"/>
      <c r="Y870" s="184"/>
      <c r="Z870" s="184"/>
      <c r="AA870" s="184"/>
      <c r="AC870" s="198">
        <v>25818.240000000002</v>
      </c>
      <c r="AD870" s="198"/>
    </row>
    <row r="871" spans="2:30" x14ac:dyDescent="0.25">
      <c r="C871" s="157" t="s">
        <v>2</v>
      </c>
      <c r="G871" s="157" t="s">
        <v>2</v>
      </c>
      <c r="K871" s="157" t="s">
        <v>2</v>
      </c>
      <c r="O871" s="196" t="s">
        <v>1164</v>
      </c>
      <c r="P871" s="196"/>
      <c r="Q871" s="196"/>
      <c r="R871" s="196"/>
      <c r="S871" s="196"/>
      <c r="T871" s="196"/>
      <c r="U871" s="196"/>
      <c r="V871" s="196"/>
      <c r="W871" s="196"/>
      <c r="X871" s="196"/>
      <c r="Y871" s="196"/>
      <c r="Z871" s="196"/>
      <c r="AA871" s="196"/>
      <c r="AB871" s="196"/>
      <c r="AC871" s="197">
        <v>3903.3</v>
      </c>
      <c r="AD871" s="197"/>
    </row>
    <row r="872" spans="2:30" x14ac:dyDescent="0.25">
      <c r="C872" s="157" t="s">
        <v>2</v>
      </c>
      <c r="G872" s="157" t="s">
        <v>2</v>
      </c>
      <c r="K872" s="157" t="s">
        <v>2</v>
      </c>
      <c r="O872" s="196" t="s">
        <v>1168</v>
      </c>
      <c r="P872" s="196"/>
      <c r="Q872" s="196"/>
      <c r="R872" s="196"/>
      <c r="S872" s="196"/>
      <c r="T872" s="196"/>
      <c r="U872" s="196"/>
      <c r="V872" s="196"/>
      <c r="W872" s="196"/>
      <c r="X872" s="196"/>
      <c r="Y872" s="196"/>
      <c r="Z872" s="196"/>
      <c r="AA872" s="196"/>
      <c r="AB872" s="196"/>
      <c r="AC872" s="197">
        <v>11747</v>
      </c>
      <c r="AD872" s="197"/>
    </row>
    <row r="873" spans="2:30" x14ac:dyDescent="0.25">
      <c r="C873" s="157" t="s">
        <v>2</v>
      </c>
      <c r="G873" s="157" t="s">
        <v>2</v>
      </c>
      <c r="K873" s="157" t="s">
        <v>2</v>
      </c>
      <c r="O873" s="196" t="s">
        <v>1163</v>
      </c>
      <c r="P873" s="196"/>
      <c r="Q873" s="196"/>
      <c r="R873" s="196"/>
      <c r="S873" s="196"/>
      <c r="T873" s="196"/>
      <c r="U873" s="196"/>
      <c r="V873" s="196"/>
      <c r="W873" s="196"/>
      <c r="X873" s="196"/>
      <c r="Y873" s="196"/>
      <c r="Z873" s="196"/>
      <c r="AA873" s="196"/>
      <c r="AB873" s="196"/>
      <c r="AC873" s="197">
        <v>10167.94</v>
      </c>
      <c r="AD873" s="197"/>
    </row>
    <row r="874" spans="2:30" x14ac:dyDescent="0.25">
      <c r="B874" s="184" t="s">
        <v>1169</v>
      </c>
      <c r="C874" s="184"/>
      <c r="D874" s="184"/>
      <c r="F874" s="184" t="s">
        <v>568</v>
      </c>
      <c r="G874" s="184"/>
      <c r="H874" s="184"/>
      <c r="I874" s="184"/>
      <c r="J874" s="184" t="s">
        <v>1170</v>
      </c>
      <c r="K874" s="184"/>
      <c r="L874" s="184"/>
      <c r="N874" s="184" t="s">
        <v>1171</v>
      </c>
      <c r="O874" s="184"/>
      <c r="P874" s="184"/>
      <c r="Q874" s="184"/>
      <c r="R874" s="184"/>
      <c r="S874" s="184"/>
      <c r="T874" s="184"/>
      <c r="U874" s="184"/>
      <c r="V874" s="184"/>
      <c r="W874" s="184"/>
      <c r="X874" s="184"/>
      <c r="Y874" s="184"/>
      <c r="Z874" s="184"/>
      <c r="AA874" s="184"/>
      <c r="AC874" s="198">
        <v>398.9</v>
      </c>
      <c r="AD874" s="198"/>
    </row>
    <row r="875" spans="2:30" x14ac:dyDescent="0.25">
      <c r="C875" s="157" t="s">
        <v>2</v>
      </c>
      <c r="G875" s="157" t="s">
        <v>2</v>
      </c>
      <c r="K875" s="157" t="s">
        <v>2</v>
      </c>
      <c r="O875" s="196" t="s">
        <v>1172</v>
      </c>
      <c r="P875" s="196"/>
      <c r="Q875" s="196"/>
      <c r="R875" s="196"/>
      <c r="S875" s="196"/>
      <c r="T875" s="196"/>
      <c r="U875" s="196"/>
      <c r="V875" s="196"/>
      <c r="W875" s="196"/>
      <c r="X875" s="196"/>
      <c r="Y875" s="196"/>
      <c r="Z875" s="196"/>
      <c r="AA875" s="196"/>
      <c r="AB875" s="196"/>
    </row>
    <row r="876" spans="2:30" x14ac:dyDescent="0.25">
      <c r="B876" s="184" t="s">
        <v>1173</v>
      </c>
      <c r="C876" s="184"/>
      <c r="D876" s="184"/>
      <c r="F876" s="184" t="s">
        <v>568</v>
      </c>
      <c r="G876" s="184"/>
      <c r="H876" s="184"/>
      <c r="I876" s="184"/>
      <c r="J876" s="184" t="s">
        <v>1082</v>
      </c>
      <c r="K876" s="184"/>
      <c r="L876" s="184"/>
      <c r="N876" s="184" t="s">
        <v>1083</v>
      </c>
      <c r="O876" s="184"/>
      <c r="P876" s="184"/>
      <c r="Q876" s="184"/>
      <c r="R876" s="184"/>
      <c r="S876" s="184"/>
      <c r="T876" s="184"/>
      <c r="U876" s="184"/>
      <c r="V876" s="184"/>
      <c r="W876" s="184"/>
      <c r="X876" s="184"/>
      <c r="Y876" s="184"/>
      <c r="Z876" s="184"/>
      <c r="AA876" s="184"/>
      <c r="AC876" s="198">
        <v>150</v>
      </c>
      <c r="AD876" s="198"/>
    </row>
    <row r="877" spans="2:30" x14ac:dyDescent="0.25">
      <c r="C877" s="157" t="s">
        <v>2</v>
      </c>
      <c r="G877" s="157" t="s">
        <v>2</v>
      </c>
      <c r="K877" s="157" t="s">
        <v>2</v>
      </c>
      <c r="O877" s="196" t="s">
        <v>1084</v>
      </c>
      <c r="P877" s="196"/>
      <c r="Q877" s="196"/>
      <c r="R877" s="196"/>
      <c r="S877" s="196"/>
      <c r="T877" s="196"/>
      <c r="U877" s="196"/>
      <c r="V877" s="196"/>
      <c r="W877" s="196"/>
      <c r="X877" s="196"/>
      <c r="Y877" s="196"/>
      <c r="Z877" s="196"/>
      <c r="AA877" s="196"/>
      <c r="AB877" s="196"/>
    </row>
    <row r="878" spans="2:30" x14ac:dyDescent="0.25">
      <c r="B878" s="184" t="s">
        <v>1174</v>
      </c>
      <c r="C878" s="184"/>
      <c r="D878" s="184"/>
      <c r="F878" s="184" t="s">
        <v>568</v>
      </c>
      <c r="G878" s="184"/>
      <c r="H878" s="184"/>
      <c r="I878" s="184"/>
      <c r="J878" s="184" t="s">
        <v>1175</v>
      </c>
      <c r="K878" s="184"/>
      <c r="L878" s="184"/>
      <c r="N878" s="184" t="s">
        <v>1176</v>
      </c>
      <c r="O878" s="184"/>
      <c r="P878" s="184"/>
      <c r="Q878" s="184"/>
      <c r="R878" s="184"/>
      <c r="S878" s="184"/>
      <c r="T878" s="184"/>
      <c r="U878" s="184"/>
      <c r="V878" s="184"/>
      <c r="W878" s="184"/>
      <c r="X878" s="184"/>
      <c r="Y878" s="184"/>
      <c r="Z878" s="184"/>
      <c r="AA878" s="184"/>
      <c r="AC878" s="198">
        <v>249.68</v>
      </c>
      <c r="AD878" s="198"/>
    </row>
    <row r="879" spans="2:30" x14ac:dyDescent="0.25">
      <c r="C879" s="157" t="s">
        <v>2</v>
      </c>
      <c r="G879" s="157" t="s">
        <v>2</v>
      </c>
      <c r="K879" s="157" t="s">
        <v>2</v>
      </c>
      <c r="O879" s="196" t="s">
        <v>1177</v>
      </c>
      <c r="P879" s="196"/>
      <c r="Q879" s="196"/>
      <c r="R879" s="196"/>
      <c r="S879" s="196"/>
      <c r="T879" s="196"/>
      <c r="U879" s="196"/>
      <c r="V879" s="196"/>
      <c r="W879" s="196"/>
      <c r="X879" s="196"/>
      <c r="Y879" s="196"/>
      <c r="Z879" s="196"/>
      <c r="AA879" s="196"/>
      <c r="AB879" s="196"/>
    </row>
    <row r="880" spans="2:30" x14ac:dyDescent="0.25">
      <c r="B880" s="184" t="s">
        <v>1178</v>
      </c>
      <c r="C880" s="184"/>
      <c r="D880" s="184"/>
      <c r="F880" s="184" t="s">
        <v>568</v>
      </c>
      <c r="G880" s="184"/>
      <c r="H880" s="184"/>
      <c r="I880" s="184"/>
      <c r="J880" s="184" t="s">
        <v>1131</v>
      </c>
      <c r="K880" s="184"/>
      <c r="L880" s="184"/>
      <c r="N880" s="184" t="s">
        <v>1132</v>
      </c>
      <c r="O880" s="184"/>
      <c r="P880" s="184"/>
      <c r="Q880" s="184"/>
      <c r="R880" s="184"/>
      <c r="S880" s="184"/>
      <c r="T880" s="184"/>
      <c r="U880" s="184"/>
      <c r="V880" s="184"/>
      <c r="W880" s="184"/>
      <c r="X880" s="184"/>
      <c r="Y880" s="184"/>
      <c r="Z880" s="184"/>
      <c r="AA880" s="184"/>
      <c r="AC880" s="198">
        <v>137.49</v>
      </c>
      <c r="AD880" s="198"/>
    </row>
    <row r="881" spans="1:30" x14ac:dyDescent="0.25">
      <c r="C881" s="157" t="s">
        <v>2</v>
      </c>
      <c r="G881" s="157" t="s">
        <v>2</v>
      </c>
      <c r="K881" s="157" t="s">
        <v>2</v>
      </c>
      <c r="O881" s="196" t="s">
        <v>1179</v>
      </c>
      <c r="P881" s="196"/>
      <c r="Q881" s="196"/>
      <c r="R881" s="196"/>
      <c r="S881" s="196"/>
      <c r="T881" s="196"/>
      <c r="U881" s="196"/>
      <c r="V881" s="196"/>
      <c r="W881" s="196"/>
      <c r="X881" s="196"/>
      <c r="Y881" s="196"/>
      <c r="Z881" s="196"/>
      <c r="AA881" s="196"/>
      <c r="AB881" s="196"/>
    </row>
    <row r="882" spans="1:30" x14ac:dyDescent="0.25">
      <c r="B882" s="184" t="s">
        <v>1180</v>
      </c>
      <c r="C882" s="184"/>
      <c r="D882" s="184"/>
      <c r="F882" s="184" t="s">
        <v>682</v>
      </c>
      <c r="G882" s="184"/>
      <c r="H882" s="184"/>
      <c r="I882" s="184"/>
      <c r="J882" s="184" t="s">
        <v>1070</v>
      </c>
      <c r="K882" s="184"/>
      <c r="L882" s="184"/>
      <c r="N882" s="184" t="s">
        <v>1071</v>
      </c>
      <c r="O882" s="184"/>
      <c r="P882" s="184"/>
      <c r="Q882" s="184"/>
      <c r="R882" s="184"/>
      <c r="S882" s="184"/>
      <c r="T882" s="184"/>
      <c r="U882" s="184"/>
      <c r="V882" s="184"/>
      <c r="W882" s="184"/>
      <c r="X882" s="184"/>
      <c r="Y882" s="184"/>
      <c r="Z882" s="184"/>
      <c r="AA882" s="184"/>
      <c r="AC882" s="198">
        <v>406.18</v>
      </c>
      <c r="AD882" s="198"/>
    </row>
    <row r="883" spans="1:30" x14ac:dyDescent="0.25">
      <c r="C883" s="157" t="s">
        <v>2</v>
      </c>
      <c r="G883" s="157" t="s">
        <v>2</v>
      </c>
      <c r="K883" s="157" t="s">
        <v>2</v>
      </c>
      <c r="O883" s="196" t="s">
        <v>1181</v>
      </c>
      <c r="P883" s="196"/>
      <c r="Q883" s="196"/>
      <c r="R883" s="196"/>
      <c r="S883" s="196"/>
      <c r="T883" s="196"/>
      <c r="U883" s="196"/>
      <c r="V883" s="196"/>
      <c r="W883" s="196"/>
      <c r="X883" s="196"/>
      <c r="Y883" s="196"/>
      <c r="Z883" s="196"/>
      <c r="AA883" s="196"/>
      <c r="AB883" s="196"/>
    </row>
    <row r="884" spans="1:30" x14ac:dyDescent="0.25">
      <c r="B884" s="184" t="s">
        <v>1182</v>
      </c>
      <c r="C884" s="184"/>
      <c r="D884" s="184"/>
      <c r="F884" s="184" t="s">
        <v>682</v>
      </c>
      <c r="G884" s="184"/>
      <c r="H884" s="184"/>
      <c r="I884" s="184"/>
      <c r="J884" s="184" t="s">
        <v>1086</v>
      </c>
      <c r="K884" s="184"/>
      <c r="L884" s="184"/>
      <c r="N884" s="184" t="s">
        <v>1087</v>
      </c>
      <c r="O884" s="184"/>
      <c r="P884" s="184"/>
      <c r="Q884" s="184"/>
      <c r="R884" s="184"/>
      <c r="S884" s="184"/>
      <c r="T884" s="184"/>
      <c r="U884" s="184"/>
      <c r="V884" s="184"/>
      <c r="W884" s="184"/>
      <c r="X884" s="184"/>
      <c r="Y884" s="184"/>
      <c r="Z884" s="184"/>
      <c r="AA884" s="184"/>
      <c r="AC884" s="198">
        <v>25.26</v>
      </c>
      <c r="AD884" s="198"/>
    </row>
    <row r="885" spans="1:30" x14ac:dyDescent="0.25">
      <c r="C885" s="157" t="s">
        <v>2</v>
      </c>
      <c r="G885" s="157" t="s">
        <v>2</v>
      </c>
      <c r="K885" s="157" t="s">
        <v>2</v>
      </c>
      <c r="O885" s="196" t="s">
        <v>1183</v>
      </c>
      <c r="P885" s="196"/>
      <c r="Q885" s="196"/>
      <c r="R885" s="196"/>
      <c r="S885" s="196"/>
      <c r="T885" s="196"/>
      <c r="U885" s="196"/>
      <c r="V885" s="196"/>
      <c r="W885" s="196"/>
      <c r="X885" s="196"/>
      <c r="Y885" s="196"/>
      <c r="Z885" s="196"/>
      <c r="AA885" s="196"/>
      <c r="AB885" s="196"/>
    </row>
    <row r="886" spans="1:30" x14ac:dyDescent="0.25">
      <c r="B886" s="184" t="s">
        <v>1184</v>
      </c>
      <c r="C886" s="184"/>
      <c r="D886" s="184"/>
      <c r="F886" s="184" t="s">
        <v>682</v>
      </c>
      <c r="G886" s="184"/>
      <c r="H886" s="184"/>
      <c r="I886" s="184"/>
      <c r="J886" s="184" t="s">
        <v>343</v>
      </c>
      <c r="K886" s="184"/>
      <c r="L886" s="184"/>
      <c r="N886" s="184" t="s">
        <v>344</v>
      </c>
      <c r="O886" s="184"/>
      <c r="P886" s="184"/>
      <c r="Q886" s="184"/>
      <c r="R886" s="184"/>
      <c r="S886" s="184"/>
      <c r="T886" s="184"/>
      <c r="U886" s="184"/>
      <c r="V886" s="184"/>
      <c r="W886" s="184"/>
      <c r="X886" s="184"/>
      <c r="Y886" s="184"/>
      <c r="Z886" s="184"/>
      <c r="AA886" s="184"/>
      <c r="AC886" s="198">
        <v>125.84</v>
      </c>
      <c r="AD886" s="198"/>
    </row>
    <row r="887" spans="1:30" x14ac:dyDescent="0.25">
      <c r="C887" s="157" t="s">
        <v>2</v>
      </c>
      <c r="G887" s="157" t="s">
        <v>2</v>
      </c>
      <c r="K887" s="157" t="s">
        <v>2</v>
      </c>
      <c r="O887" s="196" t="s">
        <v>1157</v>
      </c>
      <c r="P887" s="196"/>
      <c r="Q887" s="196"/>
      <c r="R887" s="196"/>
      <c r="S887" s="196"/>
      <c r="T887" s="196"/>
      <c r="U887" s="196"/>
      <c r="V887" s="196"/>
      <c r="W887" s="196"/>
      <c r="X887" s="196"/>
      <c r="Y887" s="196"/>
      <c r="Z887" s="196"/>
      <c r="AA887" s="196"/>
      <c r="AB887" s="196"/>
    </row>
    <row r="888" spans="1:30" x14ac:dyDescent="0.25">
      <c r="B888" s="184" t="s">
        <v>1185</v>
      </c>
      <c r="C888" s="184"/>
      <c r="D888" s="184"/>
      <c r="F888" s="184" t="s">
        <v>682</v>
      </c>
      <c r="G888" s="184"/>
      <c r="H888" s="184"/>
      <c r="I888" s="184"/>
      <c r="J888" s="184" t="s">
        <v>1122</v>
      </c>
      <c r="K888" s="184"/>
      <c r="L888" s="184"/>
      <c r="N888" s="184" t="s">
        <v>1123</v>
      </c>
      <c r="O888" s="184"/>
      <c r="P888" s="184"/>
      <c r="Q888" s="184"/>
      <c r="R888" s="184"/>
      <c r="S888" s="184"/>
      <c r="T888" s="184"/>
      <c r="U888" s="184"/>
      <c r="V888" s="184"/>
      <c r="W888" s="184"/>
      <c r="X888" s="184"/>
      <c r="Y888" s="184"/>
      <c r="Z888" s="184"/>
      <c r="AA888" s="184"/>
      <c r="AC888" s="198">
        <v>510.16</v>
      </c>
      <c r="AD888" s="198"/>
    </row>
    <row r="889" spans="1:30" x14ac:dyDescent="0.25">
      <c r="C889" s="157" t="s">
        <v>2</v>
      </c>
      <c r="G889" s="157" t="s">
        <v>2</v>
      </c>
      <c r="K889" s="157" t="s">
        <v>2</v>
      </c>
      <c r="O889" s="196" t="s">
        <v>1186</v>
      </c>
      <c r="P889" s="196"/>
      <c r="Q889" s="196"/>
      <c r="R889" s="196"/>
      <c r="S889" s="196"/>
      <c r="T889" s="196"/>
      <c r="U889" s="196"/>
      <c r="V889" s="196"/>
      <c r="W889" s="196"/>
      <c r="X889" s="196"/>
      <c r="Y889" s="196"/>
      <c r="Z889" s="196"/>
      <c r="AA889" s="196"/>
      <c r="AB889" s="196"/>
    </row>
    <row r="890" spans="1:30" ht="44.25" customHeight="1" x14ac:dyDescent="0.25"/>
    <row r="891" spans="1:30" ht="12" customHeight="1" x14ac:dyDescent="0.25"/>
    <row r="892" spans="1:30" ht="13.5" customHeight="1" x14ac:dyDescent="0.25">
      <c r="A892" s="182" t="s">
        <v>380</v>
      </c>
      <c r="B892" s="182"/>
      <c r="C892" s="182"/>
      <c r="D892" s="182"/>
      <c r="E892" s="182"/>
      <c r="F892" s="182"/>
      <c r="G892" s="182"/>
      <c r="H892" s="182"/>
      <c r="I892" s="182"/>
      <c r="J892" s="182"/>
      <c r="K892" s="182"/>
      <c r="L892" s="182"/>
      <c r="M892" s="182"/>
      <c r="R892" s="183" t="s">
        <v>1187</v>
      </c>
      <c r="S892" s="183"/>
      <c r="T892" s="183"/>
      <c r="U892" s="183"/>
      <c r="V892" s="183"/>
      <c r="W892" s="183"/>
      <c r="X892" s="183"/>
      <c r="Y892" s="183"/>
      <c r="Z892" s="183"/>
      <c r="AA892" s="183"/>
      <c r="AB892" s="183"/>
      <c r="AC892" s="183"/>
      <c r="AD892" s="183"/>
    </row>
    <row r="893" spans="1:30" ht="25.5" customHeight="1" x14ac:dyDescent="0.25">
      <c r="C893" s="188" t="s">
        <v>290</v>
      </c>
      <c r="D893" s="188"/>
      <c r="E893" s="188"/>
      <c r="F893" s="188"/>
      <c r="G893" s="188"/>
      <c r="H893" s="188"/>
      <c r="I893" s="188"/>
      <c r="J893" s="188"/>
      <c r="K893" s="188"/>
      <c r="L893" s="188"/>
      <c r="M893" s="188"/>
      <c r="N893" s="188"/>
      <c r="O893" s="188"/>
      <c r="P893" s="188"/>
      <c r="Q893" s="188"/>
      <c r="R893" s="188"/>
      <c r="S893" s="188"/>
      <c r="T893" s="188"/>
      <c r="U893" s="188"/>
      <c r="V893" s="188"/>
      <c r="W893" s="188"/>
      <c r="X893" s="188"/>
      <c r="Y893" s="188"/>
      <c r="Z893" s="188"/>
      <c r="AA893" s="188"/>
      <c r="AB893" s="188"/>
      <c r="AC893" s="188"/>
    </row>
    <row r="894" spans="1:30" ht="7.5" customHeight="1" x14ac:dyDescent="0.25"/>
    <row r="895" spans="1:30" ht="18.75" customHeight="1" x14ac:dyDescent="0.25">
      <c r="I895" s="202" t="s">
        <v>291</v>
      </c>
      <c r="J895" s="202"/>
      <c r="K895" s="202"/>
      <c r="L895" s="202"/>
      <c r="M895" s="202"/>
      <c r="N895" s="202"/>
      <c r="O895" s="202"/>
      <c r="P895" s="202"/>
      <c r="S895" s="203" t="s">
        <v>292</v>
      </c>
      <c r="T895" s="203"/>
      <c r="U895" s="203"/>
      <c r="V895" s="203"/>
      <c r="W895" s="203"/>
      <c r="X895" s="203"/>
      <c r="Y895" s="203"/>
    </row>
    <row r="896" spans="1:30" ht="6.75" customHeight="1" x14ac:dyDescent="0.25"/>
    <row r="897" spans="1:30" ht="14.25" customHeight="1" x14ac:dyDescent="0.25">
      <c r="A897" s="199" t="s">
        <v>1063</v>
      </c>
      <c r="B897" s="199"/>
      <c r="C897" s="199"/>
      <c r="D897" s="199"/>
      <c r="E897" s="199"/>
      <c r="F897" s="199"/>
      <c r="G897" s="199"/>
      <c r="H897" s="199"/>
      <c r="I897" s="199"/>
      <c r="J897" s="199"/>
      <c r="K897" s="199"/>
      <c r="L897" s="199"/>
      <c r="M897" s="199"/>
      <c r="N897" s="199"/>
      <c r="O897" s="199"/>
    </row>
    <row r="898" spans="1:30" x14ac:dyDescent="0.25">
      <c r="B898" s="200" t="s">
        <v>294</v>
      </c>
      <c r="C898" s="200"/>
      <c r="D898" s="200"/>
      <c r="F898" s="200" t="s">
        <v>295</v>
      </c>
      <c r="G898" s="200"/>
      <c r="H898" s="200"/>
      <c r="I898" s="200"/>
      <c r="J898" s="200" t="s">
        <v>296</v>
      </c>
      <c r="K898" s="200"/>
      <c r="L898" s="200"/>
      <c r="N898" s="200" t="s">
        <v>297</v>
      </c>
      <c r="O898" s="200"/>
      <c r="P898" s="200"/>
      <c r="Q898" s="200"/>
      <c r="R898" s="200"/>
      <c r="S898" s="200"/>
      <c r="T898" s="200"/>
      <c r="U898" s="200"/>
      <c r="V898" s="200"/>
      <c r="W898" s="200"/>
      <c r="X898" s="200"/>
      <c r="Y898" s="200"/>
      <c r="Z898" s="200"/>
      <c r="AA898" s="200"/>
      <c r="AC898" s="201" t="s">
        <v>298</v>
      </c>
      <c r="AD898" s="201"/>
    </row>
    <row r="899" spans="1:30" x14ac:dyDescent="0.25">
      <c r="B899" s="184" t="s">
        <v>742</v>
      </c>
      <c r="C899" s="184"/>
      <c r="D899" s="184"/>
      <c r="F899" s="184" t="s">
        <v>311</v>
      </c>
      <c r="G899" s="184"/>
      <c r="H899" s="184"/>
      <c r="I899" s="184"/>
      <c r="J899" s="184" t="s">
        <v>743</v>
      </c>
      <c r="K899" s="184"/>
      <c r="L899" s="184"/>
      <c r="N899" s="184" t="s">
        <v>744</v>
      </c>
      <c r="O899" s="184"/>
      <c r="P899" s="184"/>
      <c r="Q899" s="184"/>
      <c r="R899" s="184"/>
      <c r="S899" s="184"/>
      <c r="T899" s="184"/>
      <c r="U899" s="184"/>
      <c r="V899" s="184"/>
      <c r="W899" s="184"/>
      <c r="X899" s="184"/>
      <c r="Y899" s="184"/>
      <c r="Z899" s="184"/>
      <c r="AA899" s="184"/>
      <c r="AC899" s="198">
        <v>1331.22</v>
      </c>
      <c r="AD899" s="198"/>
    </row>
    <row r="900" spans="1:30" x14ac:dyDescent="0.25">
      <c r="C900" s="157" t="s">
        <v>2</v>
      </c>
      <c r="G900" s="157" t="s">
        <v>2</v>
      </c>
      <c r="K900" s="157" t="s">
        <v>2</v>
      </c>
      <c r="O900" s="196" t="s">
        <v>1188</v>
      </c>
      <c r="P900" s="196"/>
      <c r="Q900" s="196"/>
      <c r="R900" s="196"/>
      <c r="S900" s="196"/>
      <c r="T900" s="196"/>
      <c r="U900" s="196"/>
      <c r="V900" s="196"/>
      <c r="W900" s="196"/>
      <c r="X900" s="196"/>
      <c r="Y900" s="196"/>
      <c r="Z900" s="196"/>
      <c r="AA900" s="196"/>
      <c r="AB900" s="196"/>
      <c r="AC900" s="197">
        <v>164.99</v>
      </c>
      <c r="AD900" s="197"/>
    </row>
    <row r="901" spans="1:30" x14ac:dyDescent="0.25">
      <c r="C901" s="157" t="s">
        <v>2</v>
      </c>
      <c r="G901" s="157" t="s">
        <v>2</v>
      </c>
      <c r="K901" s="157" t="s">
        <v>2</v>
      </c>
      <c r="O901" s="196" t="s">
        <v>1189</v>
      </c>
      <c r="P901" s="196"/>
      <c r="Q901" s="196"/>
      <c r="R901" s="196"/>
      <c r="S901" s="196"/>
      <c r="T901" s="196"/>
      <c r="U901" s="196"/>
      <c r="V901" s="196"/>
      <c r="W901" s="196"/>
      <c r="X901" s="196"/>
      <c r="Y901" s="196"/>
      <c r="Z901" s="196"/>
      <c r="AA901" s="196"/>
      <c r="AB901" s="196"/>
      <c r="AC901" s="197">
        <v>26.39</v>
      </c>
      <c r="AD901" s="197"/>
    </row>
    <row r="902" spans="1:30" x14ac:dyDescent="0.25">
      <c r="C902" s="157" t="s">
        <v>2</v>
      </c>
      <c r="G902" s="157" t="s">
        <v>2</v>
      </c>
      <c r="K902" s="157" t="s">
        <v>2</v>
      </c>
      <c r="O902" s="196" t="s">
        <v>1190</v>
      </c>
      <c r="P902" s="196"/>
      <c r="Q902" s="196"/>
      <c r="R902" s="196"/>
      <c r="S902" s="196"/>
      <c r="T902" s="196"/>
      <c r="U902" s="196"/>
      <c r="V902" s="196"/>
      <c r="W902" s="196"/>
      <c r="X902" s="196"/>
      <c r="Y902" s="196"/>
      <c r="Z902" s="196"/>
      <c r="AA902" s="196"/>
      <c r="AB902" s="196"/>
      <c r="AC902" s="197">
        <v>169.98</v>
      </c>
      <c r="AD902" s="197"/>
    </row>
    <row r="903" spans="1:30" x14ac:dyDescent="0.25">
      <c r="C903" s="157" t="s">
        <v>2</v>
      </c>
      <c r="G903" s="157" t="s">
        <v>2</v>
      </c>
      <c r="K903" s="157" t="s">
        <v>2</v>
      </c>
      <c r="O903" s="196" t="s">
        <v>1191</v>
      </c>
      <c r="P903" s="196"/>
      <c r="Q903" s="196"/>
      <c r="R903" s="196"/>
      <c r="S903" s="196"/>
      <c r="T903" s="196"/>
      <c r="U903" s="196"/>
      <c r="V903" s="196"/>
      <c r="W903" s="196"/>
      <c r="X903" s="196"/>
      <c r="Y903" s="196"/>
      <c r="Z903" s="196"/>
      <c r="AA903" s="196"/>
      <c r="AB903" s="196"/>
      <c r="AC903" s="197">
        <v>93.98</v>
      </c>
      <c r="AD903" s="197"/>
    </row>
    <row r="904" spans="1:30" x14ac:dyDescent="0.25">
      <c r="C904" s="157" t="s">
        <v>2</v>
      </c>
      <c r="G904" s="157" t="s">
        <v>2</v>
      </c>
      <c r="K904" s="157" t="s">
        <v>2</v>
      </c>
      <c r="O904" s="196" t="s">
        <v>1192</v>
      </c>
      <c r="P904" s="196"/>
      <c r="Q904" s="196"/>
      <c r="R904" s="196"/>
      <c r="S904" s="196"/>
      <c r="T904" s="196"/>
      <c r="U904" s="196"/>
      <c r="V904" s="196"/>
      <c r="W904" s="196"/>
      <c r="X904" s="196"/>
      <c r="Y904" s="196"/>
      <c r="Z904" s="196"/>
      <c r="AA904" s="196"/>
      <c r="AB904" s="196"/>
      <c r="AC904" s="197">
        <v>219.98</v>
      </c>
      <c r="AD904" s="197"/>
    </row>
    <row r="905" spans="1:30" x14ac:dyDescent="0.25">
      <c r="C905" s="157" t="s">
        <v>2</v>
      </c>
      <c r="G905" s="157" t="s">
        <v>2</v>
      </c>
      <c r="K905" s="157" t="s">
        <v>2</v>
      </c>
      <c r="O905" s="196" t="s">
        <v>1193</v>
      </c>
      <c r="P905" s="196"/>
      <c r="Q905" s="196"/>
      <c r="R905" s="196"/>
      <c r="S905" s="196"/>
      <c r="T905" s="196"/>
      <c r="U905" s="196"/>
      <c r="V905" s="196"/>
      <c r="W905" s="196"/>
      <c r="X905" s="196"/>
      <c r="Y905" s="196"/>
      <c r="Z905" s="196"/>
      <c r="AA905" s="196"/>
      <c r="AB905" s="196"/>
      <c r="AC905" s="197">
        <v>219.98</v>
      </c>
      <c r="AD905" s="197"/>
    </row>
    <row r="906" spans="1:30" x14ac:dyDescent="0.25">
      <c r="C906" s="157" t="s">
        <v>2</v>
      </c>
      <c r="G906" s="157" t="s">
        <v>2</v>
      </c>
      <c r="K906" s="157" t="s">
        <v>2</v>
      </c>
      <c r="O906" s="196" t="s">
        <v>1194</v>
      </c>
      <c r="P906" s="196"/>
      <c r="Q906" s="196"/>
      <c r="R906" s="196"/>
      <c r="S906" s="196"/>
      <c r="T906" s="196"/>
      <c r="U906" s="196"/>
      <c r="V906" s="196"/>
      <c r="W906" s="196"/>
      <c r="X906" s="196"/>
      <c r="Y906" s="196"/>
      <c r="Z906" s="196"/>
      <c r="AA906" s="196"/>
      <c r="AB906" s="196"/>
      <c r="AC906" s="197">
        <v>71.98</v>
      </c>
      <c r="AD906" s="197"/>
    </row>
    <row r="907" spans="1:30" x14ac:dyDescent="0.25">
      <c r="C907" s="157" t="s">
        <v>2</v>
      </c>
      <c r="G907" s="157" t="s">
        <v>2</v>
      </c>
      <c r="K907" s="157" t="s">
        <v>2</v>
      </c>
      <c r="O907" s="196" t="s">
        <v>1195</v>
      </c>
      <c r="P907" s="196"/>
      <c r="Q907" s="196"/>
      <c r="R907" s="196"/>
      <c r="S907" s="196"/>
      <c r="T907" s="196"/>
      <c r="U907" s="196"/>
      <c r="V907" s="196"/>
      <c r="W907" s="196"/>
      <c r="X907" s="196"/>
      <c r="Y907" s="196"/>
      <c r="Z907" s="196"/>
      <c r="AA907" s="196"/>
      <c r="AB907" s="196"/>
      <c r="AC907" s="197">
        <v>71.98</v>
      </c>
      <c r="AD907" s="197"/>
    </row>
    <row r="908" spans="1:30" x14ac:dyDescent="0.25">
      <c r="C908" s="157" t="s">
        <v>2</v>
      </c>
      <c r="G908" s="157" t="s">
        <v>2</v>
      </c>
      <c r="K908" s="157" t="s">
        <v>2</v>
      </c>
      <c r="O908" s="196" t="s">
        <v>1196</v>
      </c>
      <c r="P908" s="196"/>
      <c r="Q908" s="196"/>
      <c r="R908" s="196"/>
      <c r="S908" s="196"/>
      <c r="T908" s="196"/>
      <c r="U908" s="196"/>
      <c r="V908" s="196"/>
      <c r="W908" s="196"/>
      <c r="X908" s="196"/>
      <c r="Y908" s="196"/>
      <c r="Z908" s="196"/>
      <c r="AA908" s="196"/>
      <c r="AB908" s="196"/>
      <c r="AC908" s="197">
        <v>219.98</v>
      </c>
      <c r="AD908" s="197"/>
    </row>
    <row r="909" spans="1:30" x14ac:dyDescent="0.25">
      <c r="C909" s="157" t="s">
        <v>2</v>
      </c>
      <c r="G909" s="157" t="s">
        <v>2</v>
      </c>
      <c r="K909" s="157" t="s">
        <v>2</v>
      </c>
      <c r="O909" s="196" t="s">
        <v>1197</v>
      </c>
      <c r="P909" s="196"/>
      <c r="Q909" s="196"/>
      <c r="R909" s="196"/>
      <c r="S909" s="196"/>
      <c r="T909" s="196"/>
      <c r="U909" s="196"/>
      <c r="V909" s="196"/>
      <c r="W909" s="196"/>
      <c r="X909" s="196"/>
      <c r="Y909" s="196"/>
      <c r="Z909" s="196"/>
      <c r="AA909" s="196"/>
      <c r="AB909" s="196"/>
      <c r="AC909" s="197">
        <v>71.98</v>
      </c>
      <c r="AD909" s="197"/>
    </row>
    <row r="910" spans="1:30" x14ac:dyDescent="0.25">
      <c r="B910" s="184" t="s">
        <v>1198</v>
      </c>
      <c r="C910" s="184"/>
      <c r="D910" s="184"/>
      <c r="F910" s="184" t="s">
        <v>311</v>
      </c>
      <c r="G910" s="184"/>
      <c r="H910" s="184"/>
      <c r="I910" s="184"/>
      <c r="J910" s="184" t="s">
        <v>1199</v>
      </c>
      <c r="K910" s="184"/>
      <c r="L910" s="184"/>
      <c r="N910" s="184" t="s">
        <v>1200</v>
      </c>
      <c r="O910" s="184"/>
      <c r="P910" s="184"/>
      <c r="Q910" s="184"/>
      <c r="R910" s="184"/>
      <c r="S910" s="184"/>
      <c r="T910" s="184"/>
      <c r="U910" s="184"/>
      <c r="V910" s="184"/>
      <c r="W910" s="184"/>
      <c r="X910" s="184"/>
      <c r="Y910" s="184"/>
      <c r="Z910" s="184"/>
      <c r="AA910" s="184"/>
      <c r="AC910" s="198">
        <v>357.79</v>
      </c>
      <c r="AD910" s="198"/>
    </row>
    <row r="911" spans="1:30" x14ac:dyDescent="0.25">
      <c r="C911" s="157" t="s">
        <v>2</v>
      </c>
      <c r="G911" s="157" t="s">
        <v>2</v>
      </c>
      <c r="K911" s="157" t="s">
        <v>2</v>
      </c>
      <c r="O911" s="196" t="s">
        <v>1201</v>
      </c>
      <c r="P911" s="196"/>
      <c r="Q911" s="196"/>
      <c r="R911" s="196"/>
      <c r="S911" s="196"/>
      <c r="T911" s="196"/>
      <c r="U911" s="196"/>
      <c r="V911" s="196"/>
      <c r="W911" s="196"/>
      <c r="X911" s="196"/>
      <c r="Y911" s="196"/>
      <c r="Z911" s="196"/>
      <c r="AA911" s="196"/>
      <c r="AB911" s="196"/>
      <c r="AC911" s="197">
        <v>120.43</v>
      </c>
      <c r="AD911" s="197"/>
    </row>
    <row r="912" spans="1:30" x14ac:dyDescent="0.25">
      <c r="C912" s="157" t="s">
        <v>2</v>
      </c>
      <c r="G912" s="157" t="s">
        <v>2</v>
      </c>
      <c r="K912" s="157" t="s">
        <v>2</v>
      </c>
      <c r="O912" s="196" t="s">
        <v>1201</v>
      </c>
      <c r="P912" s="196"/>
      <c r="Q912" s="196"/>
      <c r="R912" s="196"/>
      <c r="S912" s="196"/>
      <c r="T912" s="196"/>
      <c r="U912" s="196"/>
      <c r="V912" s="196"/>
      <c r="W912" s="196"/>
      <c r="X912" s="196"/>
      <c r="Y912" s="196"/>
      <c r="Z912" s="196"/>
      <c r="AA912" s="196"/>
      <c r="AB912" s="196"/>
      <c r="AC912" s="197">
        <v>174.67</v>
      </c>
      <c r="AD912" s="197"/>
    </row>
    <row r="913" spans="2:30" x14ac:dyDescent="0.25">
      <c r="C913" s="157" t="s">
        <v>2</v>
      </c>
      <c r="G913" s="157" t="s">
        <v>2</v>
      </c>
      <c r="K913" s="157" t="s">
        <v>2</v>
      </c>
      <c r="O913" s="196" t="s">
        <v>1201</v>
      </c>
      <c r="P913" s="196"/>
      <c r="Q913" s="196"/>
      <c r="R913" s="196"/>
      <c r="S913" s="196"/>
      <c r="T913" s="196"/>
      <c r="U913" s="196"/>
      <c r="V913" s="196"/>
      <c r="W913" s="196"/>
      <c r="X913" s="196"/>
      <c r="Y913" s="196"/>
      <c r="Z913" s="196"/>
      <c r="AA913" s="196"/>
      <c r="AB913" s="196"/>
      <c r="AC913" s="197">
        <v>62.69</v>
      </c>
      <c r="AD913" s="197"/>
    </row>
    <row r="914" spans="2:30" x14ac:dyDescent="0.25">
      <c r="B914" s="184" t="s">
        <v>1202</v>
      </c>
      <c r="C914" s="184"/>
      <c r="D914" s="184"/>
      <c r="F914" s="184" t="s">
        <v>311</v>
      </c>
      <c r="G914" s="184"/>
      <c r="H914" s="184"/>
      <c r="I914" s="184"/>
      <c r="J914" s="184" t="s">
        <v>1203</v>
      </c>
      <c r="K914" s="184"/>
      <c r="L914" s="184"/>
      <c r="N914" s="184" t="s">
        <v>1204</v>
      </c>
      <c r="O914" s="184"/>
      <c r="P914" s="184"/>
      <c r="Q914" s="184"/>
      <c r="R914" s="184"/>
      <c r="S914" s="184"/>
      <c r="T914" s="184"/>
      <c r="U914" s="184"/>
      <c r="V914" s="184"/>
      <c r="W914" s="184"/>
      <c r="X914" s="184"/>
      <c r="Y914" s="184"/>
      <c r="Z914" s="184"/>
      <c r="AA914" s="184"/>
      <c r="AC914" s="198">
        <v>20.5</v>
      </c>
      <c r="AD914" s="198"/>
    </row>
    <row r="915" spans="2:30" x14ac:dyDescent="0.25">
      <c r="C915" s="157" t="s">
        <v>2</v>
      </c>
      <c r="G915" s="157" t="s">
        <v>2</v>
      </c>
      <c r="K915" s="157" t="s">
        <v>2</v>
      </c>
      <c r="O915" s="196" t="s">
        <v>802</v>
      </c>
      <c r="P915" s="196"/>
      <c r="Q915" s="196"/>
      <c r="R915" s="196"/>
      <c r="S915" s="196"/>
      <c r="T915" s="196"/>
      <c r="U915" s="196"/>
      <c r="V915" s="196"/>
      <c r="W915" s="196"/>
      <c r="X915" s="196"/>
      <c r="Y915" s="196"/>
      <c r="Z915" s="196"/>
      <c r="AA915" s="196"/>
      <c r="AB915" s="196"/>
    </row>
    <row r="916" spans="2:30" x14ac:dyDescent="0.25">
      <c r="B916" s="184" t="s">
        <v>888</v>
      </c>
      <c r="C916" s="184"/>
      <c r="D916" s="184"/>
      <c r="F916" s="184" t="s">
        <v>427</v>
      </c>
      <c r="G916" s="184"/>
      <c r="H916" s="184"/>
      <c r="I916" s="184"/>
      <c r="J916" s="184" t="s">
        <v>743</v>
      </c>
      <c r="K916" s="184"/>
      <c r="L916" s="184"/>
      <c r="N916" s="184" t="s">
        <v>744</v>
      </c>
      <c r="O916" s="184"/>
      <c r="P916" s="184"/>
      <c r="Q916" s="184"/>
      <c r="R916" s="184"/>
      <c r="S916" s="184"/>
      <c r="T916" s="184"/>
      <c r="U916" s="184"/>
      <c r="V916" s="184"/>
      <c r="W916" s="184"/>
      <c r="X916" s="184"/>
      <c r="Y916" s="184"/>
      <c r="Z916" s="184"/>
      <c r="AA916" s="184"/>
      <c r="AC916" s="198">
        <v>1674.97</v>
      </c>
      <c r="AD916" s="198"/>
    </row>
    <row r="917" spans="2:30" x14ac:dyDescent="0.25">
      <c r="C917" s="157" t="s">
        <v>2</v>
      </c>
      <c r="G917" s="157" t="s">
        <v>2</v>
      </c>
      <c r="K917" s="157" t="s">
        <v>2</v>
      </c>
      <c r="O917" s="196" t="s">
        <v>1205</v>
      </c>
      <c r="P917" s="196"/>
      <c r="Q917" s="196"/>
      <c r="R917" s="196"/>
      <c r="S917" s="196"/>
      <c r="T917" s="196"/>
      <c r="U917" s="196"/>
      <c r="V917" s="196"/>
      <c r="W917" s="196"/>
      <c r="X917" s="196"/>
      <c r="Y917" s="196"/>
      <c r="Z917" s="196"/>
      <c r="AA917" s="196"/>
      <c r="AB917" s="196"/>
      <c r="AC917" s="197">
        <v>3.03</v>
      </c>
      <c r="AD917" s="197"/>
    </row>
    <row r="918" spans="2:30" x14ac:dyDescent="0.25">
      <c r="C918" s="157" t="s">
        <v>2</v>
      </c>
      <c r="G918" s="157" t="s">
        <v>2</v>
      </c>
      <c r="K918" s="157" t="s">
        <v>2</v>
      </c>
      <c r="O918" s="196" t="s">
        <v>1206</v>
      </c>
      <c r="P918" s="196"/>
      <c r="Q918" s="196"/>
      <c r="R918" s="196"/>
      <c r="S918" s="196"/>
      <c r="T918" s="196"/>
      <c r="U918" s="196"/>
      <c r="V918" s="196"/>
      <c r="W918" s="196"/>
      <c r="X918" s="196"/>
      <c r="Y918" s="196"/>
      <c r="Z918" s="196"/>
      <c r="AA918" s="196"/>
      <c r="AB918" s="196"/>
      <c r="AC918" s="197">
        <v>164.99</v>
      </c>
      <c r="AD918" s="197"/>
    </row>
    <row r="919" spans="2:30" x14ac:dyDescent="0.25">
      <c r="C919" s="157" t="s">
        <v>2</v>
      </c>
      <c r="G919" s="157" t="s">
        <v>2</v>
      </c>
      <c r="K919" s="157" t="s">
        <v>2</v>
      </c>
      <c r="O919" s="196" t="s">
        <v>1207</v>
      </c>
      <c r="P919" s="196"/>
      <c r="Q919" s="196"/>
      <c r="R919" s="196"/>
      <c r="S919" s="196"/>
      <c r="T919" s="196"/>
      <c r="U919" s="196"/>
      <c r="V919" s="196"/>
      <c r="W919" s="196"/>
      <c r="X919" s="196"/>
      <c r="Y919" s="196"/>
      <c r="Z919" s="196"/>
      <c r="AA919" s="196"/>
      <c r="AB919" s="196"/>
      <c r="AC919" s="197">
        <v>24.39</v>
      </c>
      <c r="AD919" s="197"/>
    </row>
    <row r="920" spans="2:30" x14ac:dyDescent="0.25">
      <c r="C920" s="157" t="s">
        <v>2</v>
      </c>
      <c r="G920" s="157" t="s">
        <v>2</v>
      </c>
      <c r="K920" s="157" t="s">
        <v>2</v>
      </c>
      <c r="O920" s="196" t="s">
        <v>1208</v>
      </c>
      <c r="P920" s="196"/>
      <c r="Q920" s="196"/>
      <c r="R920" s="196"/>
      <c r="S920" s="196"/>
      <c r="T920" s="196"/>
      <c r="U920" s="196"/>
      <c r="V920" s="196"/>
      <c r="W920" s="196"/>
      <c r="X920" s="196"/>
      <c r="Y920" s="196"/>
      <c r="Z920" s="196"/>
      <c r="AA920" s="196"/>
      <c r="AB920" s="196"/>
      <c r="AC920" s="197">
        <v>344.97</v>
      </c>
      <c r="AD920" s="197"/>
    </row>
    <row r="921" spans="2:30" x14ac:dyDescent="0.25">
      <c r="C921" s="157" t="s">
        <v>2</v>
      </c>
      <c r="G921" s="157" t="s">
        <v>2</v>
      </c>
      <c r="K921" s="157" t="s">
        <v>2</v>
      </c>
      <c r="O921" s="196" t="s">
        <v>1209</v>
      </c>
      <c r="P921" s="196"/>
      <c r="Q921" s="196"/>
      <c r="R921" s="196"/>
      <c r="S921" s="196"/>
      <c r="T921" s="196"/>
      <c r="U921" s="196"/>
      <c r="V921" s="196"/>
      <c r="W921" s="196"/>
      <c r="X921" s="196"/>
      <c r="Y921" s="196"/>
      <c r="Z921" s="196"/>
      <c r="AA921" s="196"/>
      <c r="AB921" s="196"/>
      <c r="AC921" s="197">
        <v>34.58</v>
      </c>
      <c r="AD921" s="197"/>
    </row>
    <row r="922" spans="2:30" x14ac:dyDescent="0.25">
      <c r="C922" s="157" t="s">
        <v>2</v>
      </c>
      <c r="G922" s="157" t="s">
        <v>2</v>
      </c>
      <c r="K922" s="157" t="s">
        <v>2</v>
      </c>
      <c r="O922" s="196" t="s">
        <v>1210</v>
      </c>
      <c r="P922" s="196"/>
      <c r="Q922" s="196"/>
      <c r="R922" s="196"/>
      <c r="S922" s="196"/>
      <c r="T922" s="196"/>
      <c r="U922" s="196"/>
      <c r="V922" s="196"/>
      <c r="W922" s="196"/>
      <c r="X922" s="196"/>
      <c r="Y922" s="196"/>
      <c r="Z922" s="196"/>
      <c r="AA922" s="196"/>
      <c r="AB922" s="196"/>
      <c r="AC922" s="197">
        <v>55.17</v>
      </c>
      <c r="AD922" s="197"/>
    </row>
    <row r="923" spans="2:30" x14ac:dyDescent="0.25">
      <c r="C923" s="157" t="s">
        <v>2</v>
      </c>
      <c r="G923" s="157" t="s">
        <v>2</v>
      </c>
      <c r="K923" s="157" t="s">
        <v>2</v>
      </c>
      <c r="O923" s="196" t="s">
        <v>1211</v>
      </c>
      <c r="P923" s="196"/>
      <c r="Q923" s="196"/>
      <c r="R923" s="196"/>
      <c r="S923" s="196"/>
      <c r="T923" s="196"/>
      <c r="U923" s="196"/>
      <c r="V923" s="196"/>
      <c r="W923" s="196"/>
      <c r="X923" s="196"/>
      <c r="Y923" s="196"/>
      <c r="Z923" s="196"/>
      <c r="AA923" s="196"/>
      <c r="AB923" s="196"/>
      <c r="AC923" s="197">
        <v>33.380000000000003</v>
      </c>
      <c r="AD923" s="197"/>
    </row>
    <row r="924" spans="2:30" x14ac:dyDescent="0.25">
      <c r="C924" s="157" t="s">
        <v>2</v>
      </c>
      <c r="G924" s="157" t="s">
        <v>2</v>
      </c>
      <c r="K924" s="157" t="s">
        <v>2</v>
      </c>
      <c r="O924" s="196" t="s">
        <v>1212</v>
      </c>
      <c r="P924" s="196"/>
      <c r="Q924" s="196"/>
      <c r="R924" s="196"/>
      <c r="S924" s="196"/>
      <c r="T924" s="196"/>
      <c r="U924" s="196"/>
      <c r="V924" s="196"/>
      <c r="W924" s="196"/>
      <c r="X924" s="196"/>
      <c r="Y924" s="196"/>
      <c r="Z924" s="196"/>
      <c r="AA924" s="196"/>
      <c r="AB924" s="196"/>
      <c r="AC924" s="197">
        <v>88.94</v>
      </c>
      <c r="AD924" s="197"/>
    </row>
    <row r="925" spans="2:30" x14ac:dyDescent="0.25">
      <c r="C925" s="157" t="s">
        <v>2</v>
      </c>
      <c r="G925" s="157" t="s">
        <v>2</v>
      </c>
      <c r="K925" s="157" t="s">
        <v>2</v>
      </c>
      <c r="O925" s="196" t="s">
        <v>1213</v>
      </c>
      <c r="P925" s="196"/>
      <c r="Q925" s="196"/>
      <c r="R925" s="196"/>
      <c r="S925" s="196"/>
      <c r="T925" s="196"/>
      <c r="U925" s="196"/>
      <c r="V925" s="196"/>
      <c r="W925" s="196"/>
      <c r="X925" s="196"/>
      <c r="Y925" s="196"/>
      <c r="Z925" s="196"/>
      <c r="AA925" s="196"/>
      <c r="AB925" s="196"/>
      <c r="AC925" s="197">
        <v>126.99</v>
      </c>
      <c r="AD925" s="197"/>
    </row>
    <row r="926" spans="2:30" x14ac:dyDescent="0.25">
      <c r="C926" s="157" t="s">
        <v>2</v>
      </c>
      <c r="G926" s="157" t="s">
        <v>2</v>
      </c>
      <c r="K926" s="157" t="s">
        <v>2</v>
      </c>
      <c r="O926" s="196" t="s">
        <v>1214</v>
      </c>
      <c r="P926" s="196"/>
      <c r="Q926" s="196"/>
      <c r="R926" s="196"/>
      <c r="S926" s="196"/>
      <c r="T926" s="196"/>
      <c r="U926" s="196"/>
      <c r="V926" s="196"/>
      <c r="W926" s="196"/>
      <c r="X926" s="196"/>
      <c r="Y926" s="196"/>
      <c r="Z926" s="196"/>
      <c r="AA926" s="196"/>
      <c r="AB926" s="196"/>
      <c r="AC926" s="197">
        <v>84.34</v>
      </c>
      <c r="AD926" s="197"/>
    </row>
    <row r="927" spans="2:30" x14ac:dyDescent="0.25">
      <c r="C927" s="157" t="s">
        <v>2</v>
      </c>
      <c r="G927" s="157" t="s">
        <v>2</v>
      </c>
      <c r="K927" s="157" t="s">
        <v>2</v>
      </c>
      <c r="O927" s="196" t="s">
        <v>1215</v>
      </c>
      <c r="P927" s="196"/>
      <c r="Q927" s="196"/>
      <c r="R927" s="196"/>
      <c r="S927" s="196"/>
      <c r="T927" s="196"/>
      <c r="U927" s="196"/>
      <c r="V927" s="196"/>
      <c r="W927" s="196"/>
      <c r="X927" s="196"/>
      <c r="Y927" s="196"/>
      <c r="Z927" s="196"/>
      <c r="AA927" s="196"/>
      <c r="AB927" s="196"/>
      <c r="AC927" s="197">
        <v>120.99</v>
      </c>
      <c r="AD927" s="197"/>
    </row>
    <row r="928" spans="2:30" x14ac:dyDescent="0.25">
      <c r="C928" s="157" t="s">
        <v>2</v>
      </c>
      <c r="G928" s="157" t="s">
        <v>2</v>
      </c>
      <c r="K928" s="157" t="s">
        <v>2</v>
      </c>
      <c r="O928" s="196" t="s">
        <v>1216</v>
      </c>
      <c r="P928" s="196"/>
      <c r="Q928" s="196"/>
      <c r="R928" s="196"/>
      <c r="S928" s="196"/>
      <c r="T928" s="196"/>
      <c r="U928" s="196"/>
      <c r="V928" s="196"/>
      <c r="W928" s="196"/>
      <c r="X928" s="196"/>
      <c r="Y928" s="196"/>
      <c r="Z928" s="196"/>
      <c r="AA928" s="196"/>
      <c r="AB928" s="196"/>
      <c r="AC928" s="197">
        <v>19.5</v>
      </c>
      <c r="AD928" s="197"/>
    </row>
    <row r="929" spans="2:30" x14ac:dyDescent="0.25">
      <c r="C929" s="157" t="s">
        <v>2</v>
      </c>
      <c r="G929" s="157" t="s">
        <v>2</v>
      </c>
      <c r="K929" s="157" t="s">
        <v>2</v>
      </c>
      <c r="O929" s="196" t="s">
        <v>1217</v>
      </c>
      <c r="P929" s="196"/>
      <c r="Q929" s="196"/>
      <c r="R929" s="196"/>
      <c r="S929" s="196"/>
      <c r="T929" s="196"/>
      <c r="U929" s="196"/>
      <c r="V929" s="196"/>
      <c r="W929" s="196"/>
      <c r="X929" s="196"/>
      <c r="Y929" s="196"/>
      <c r="Z929" s="196"/>
      <c r="AA929" s="196"/>
      <c r="AB929" s="196"/>
      <c r="AC929" s="197">
        <v>134.9</v>
      </c>
      <c r="AD929" s="197"/>
    </row>
    <row r="930" spans="2:30" x14ac:dyDescent="0.25">
      <c r="C930" s="157" t="s">
        <v>2</v>
      </c>
      <c r="G930" s="157" t="s">
        <v>2</v>
      </c>
      <c r="K930" s="157" t="s">
        <v>2</v>
      </c>
      <c r="O930" s="196" t="s">
        <v>1218</v>
      </c>
      <c r="P930" s="196"/>
      <c r="Q930" s="196"/>
      <c r="R930" s="196"/>
      <c r="S930" s="196"/>
      <c r="T930" s="196"/>
      <c r="U930" s="196"/>
      <c r="V930" s="196"/>
      <c r="W930" s="196"/>
      <c r="X930" s="196"/>
      <c r="Y930" s="196"/>
      <c r="Z930" s="196"/>
      <c r="AA930" s="196"/>
      <c r="AB930" s="196"/>
      <c r="AC930" s="197">
        <v>100.84</v>
      </c>
      <c r="AD930" s="197"/>
    </row>
    <row r="931" spans="2:30" x14ac:dyDescent="0.25">
      <c r="C931" s="157" t="s">
        <v>2</v>
      </c>
      <c r="G931" s="157" t="s">
        <v>2</v>
      </c>
      <c r="K931" s="157" t="s">
        <v>2</v>
      </c>
      <c r="O931" s="196" t="s">
        <v>1219</v>
      </c>
      <c r="P931" s="196"/>
      <c r="Q931" s="196"/>
      <c r="R931" s="196"/>
      <c r="S931" s="196"/>
      <c r="T931" s="196"/>
      <c r="U931" s="196"/>
      <c r="V931" s="196"/>
      <c r="W931" s="196"/>
      <c r="X931" s="196"/>
      <c r="Y931" s="196"/>
      <c r="Z931" s="196"/>
      <c r="AA931" s="196"/>
      <c r="AB931" s="196"/>
      <c r="AC931" s="197">
        <v>72.84</v>
      </c>
      <c r="AD931" s="197"/>
    </row>
    <row r="932" spans="2:30" x14ac:dyDescent="0.25">
      <c r="C932" s="157" t="s">
        <v>2</v>
      </c>
      <c r="G932" s="157" t="s">
        <v>2</v>
      </c>
      <c r="K932" s="157" t="s">
        <v>2</v>
      </c>
      <c r="O932" s="196" t="s">
        <v>1220</v>
      </c>
      <c r="P932" s="196"/>
      <c r="Q932" s="196"/>
      <c r="R932" s="196"/>
      <c r="S932" s="196"/>
      <c r="T932" s="196"/>
      <c r="U932" s="196"/>
      <c r="V932" s="196"/>
      <c r="W932" s="196"/>
      <c r="X932" s="196"/>
      <c r="Y932" s="196"/>
      <c r="Z932" s="196"/>
      <c r="AA932" s="196"/>
      <c r="AB932" s="196"/>
      <c r="AC932" s="197">
        <v>210.12</v>
      </c>
      <c r="AD932" s="197"/>
    </row>
    <row r="933" spans="2:30" x14ac:dyDescent="0.25">
      <c r="C933" s="157" t="s">
        <v>2</v>
      </c>
      <c r="G933" s="157" t="s">
        <v>2</v>
      </c>
      <c r="K933" s="157" t="s">
        <v>2</v>
      </c>
      <c r="O933" s="196" t="s">
        <v>1221</v>
      </c>
      <c r="P933" s="196"/>
      <c r="Q933" s="196"/>
      <c r="R933" s="196"/>
      <c r="S933" s="196"/>
      <c r="T933" s="196"/>
      <c r="U933" s="196"/>
      <c r="V933" s="196"/>
      <c r="W933" s="196"/>
      <c r="X933" s="196"/>
      <c r="Y933" s="196"/>
      <c r="Z933" s="196"/>
      <c r="AA933" s="196"/>
      <c r="AB933" s="196"/>
      <c r="AC933" s="197">
        <v>55</v>
      </c>
      <c r="AD933" s="197"/>
    </row>
    <row r="934" spans="2:30" x14ac:dyDescent="0.25">
      <c r="B934" s="184" t="s">
        <v>1222</v>
      </c>
      <c r="C934" s="184"/>
      <c r="D934" s="184"/>
      <c r="F934" s="184" t="s">
        <v>522</v>
      </c>
      <c r="G934" s="184"/>
      <c r="H934" s="184"/>
      <c r="I934" s="184"/>
      <c r="J934" s="184" t="s">
        <v>1223</v>
      </c>
      <c r="K934" s="184"/>
      <c r="L934" s="184"/>
      <c r="N934" s="184" t="s">
        <v>1224</v>
      </c>
      <c r="O934" s="184"/>
      <c r="P934" s="184"/>
      <c r="Q934" s="184"/>
      <c r="R934" s="184"/>
      <c r="S934" s="184"/>
      <c r="T934" s="184"/>
      <c r="U934" s="184"/>
      <c r="V934" s="184"/>
      <c r="W934" s="184"/>
      <c r="X934" s="184"/>
      <c r="Y934" s="184"/>
      <c r="Z934" s="184"/>
      <c r="AA934" s="184"/>
      <c r="AC934" s="198">
        <v>48.16</v>
      </c>
      <c r="AD934" s="198"/>
    </row>
    <row r="935" spans="2:30" x14ac:dyDescent="0.25">
      <c r="C935" s="157" t="s">
        <v>2</v>
      </c>
      <c r="G935" s="157" t="s">
        <v>2</v>
      </c>
      <c r="K935" s="157" t="s">
        <v>2</v>
      </c>
      <c r="O935" s="196" t="s">
        <v>802</v>
      </c>
      <c r="P935" s="196"/>
      <c r="Q935" s="196"/>
      <c r="R935" s="196"/>
      <c r="S935" s="196"/>
      <c r="T935" s="196"/>
      <c r="U935" s="196"/>
      <c r="V935" s="196"/>
      <c r="W935" s="196"/>
      <c r="X935" s="196"/>
      <c r="Y935" s="196"/>
      <c r="Z935" s="196"/>
      <c r="AA935" s="196"/>
      <c r="AB935" s="196"/>
    </row>
    <row r="936" spans="2:30" x14ac:dyDescent="0.25">
      <c r="B936" s="184" t="s">
        <v>1225</v>
      </c>
      <c r="C936" s="184"/>
      <c r="D936" s="184"/>
      <c r="F936" s="184" t="s">
        <v>568</v>
      </c>
      <c r="G936" s="184"/>
      <c r="H936" s="184"/>
      <c r="I936" s="184"/>
      <c r="J936" s="184" t="s">
        <v>1226</v>
      </c>
      <c r="K936" s="184"/>
      <c r="L936" s="184"/>
      <c r="N936" s="184" t="s">
        <v>1227</v>
      </c>
      <c r="O936" s="184"/>
      <c r="P936" s="184"/>
      <c r="Q936" s="184"/>
      <c r="R936" s="184"/>
      <c r="S936" s="184"/>
      <c r="T936" s="184"/>
      <c r="U936" s="184"/>
      <c r="V936" s="184"/>
      <c r="W936" s="184"/>
      <c r="X936" s="184"/>
      <c r="Y936" s="184"/>
      <c r="Z936" s="184"/>
      <c r="AA936" s="184"/>
      <c r="AC936" s="198">
        <v>59.36</v>
      </c>
      <c r="AD936" s="198"/>
    </row>
    <row r="937" spans="2:30" x14ac:dyDescent="0.25">
      <c r="C937" s="157" t="s">
        <v>2</v>
      </c>
      <c r="G937" s="157" t="s">
        <v>2</v>
      </c>
      <c r="K937" s="157" t="s">
        <v>2</v>
      </c>
      <c r="O937" s="196" t="s">
        <v>712</v>
      </c>
      <c r="P937" s="196"/>
      <c r="Q937" s="196"/>
      <c r="R937" s="196"/>
      <c r="S937" s="196"/>
      <c r="T937" s="196"/>
      <c r="U937" s="196"/>
      <c r="V937" s="196"/>
      <c r="W937" s="196"/>
      <c r="X937" s="196"/>
      <c r="Y937" s="196"/>
      <c r="Z937" s="196"/>
      <c r="AA937" s="196"/>
      <c r="AB937" s="196"/>
    </row>
    <row r="938" spans="2:30" x14ac:dyDescent="0.25">
      <c r="B938" s="184" t="s">
        <v>1228</v>
      </c>
      <c r="C938" s="184"/>
      <c r="D938" s="184"/>
      <c r="F938" s="184" t="s">
        <v>568</v>
      </c>
      <c r="G938" s="184"/>
      <c r="H938" s="184"/>
      <c r="I938" s="184"/>
      <c r="J938" s="184" t="s">
        <v>1229</v>
      </c>
      <c r="K938" s="184"/>
      <c r="L938" s="184"/>
      <c r="N938" s="184" t="s">
        <v>1230</v>
      </c>
      <c r="O938" s="184"/>
      <c r="P938" s="184"/>
      <c r="Q938" s="184"/>
      <c r="R938" s="184"/>
      <c r="S938" s="184"/>
      <c r="T938" s="184"/>
      <c r="U938" s="184"/>
      <c r="V938" s="184"/>
      <c r="W938" s="184"/>
      <c r="X938" s="184"/>
      <c r="Y938" s="184"/>
      <c r="Z938" s="184"/>
      <c r="AA938" s="184"/>
      <c r="AC938" s="198">
        <v>4000</v>
      </c>
      <c r="AD938" s="198"/>
    </row>
    <row r="939" spans="2:30" x14ac:dyDescent="0.25">
      <c r="C939" s="157" t="s">
        <v>2</v>
      </c>
      <c r="G939" s="157" t="s">
        <v>2</v>
      </c>
      <c r="K939" s="157" t="s">
        <v>2</v>
      </c>
      <c r="O939" s="196" t="s">
        <v>1164</v>
      </c>
      <c r="P939" s="196"/>
      <c r="Q939" s="196"/>
      <c r="R939" s="196"/>
      <c r="S939" s="196"/>
      <c r="T939" s="196"/>
      <c r="U939" s="196"/>
      <c r="V939" s="196"/>
      <c r="W939" s="196"/>
      <c r="X939" s="196"/>
      <c r="Y939" s="196"/>
      <c r="Z939" s="196"/>
      <c r="AA939" s="196"/>
      <c r="AB939" s="196"/>
    </row>
    <row r="940" spans="2:30" x14ac:dyDescent="0.25">
      <c r="B940" s="184" t="s">
        <v>1231</v>
      </c>
      <c r="C940" s="184"/>
      <c r="D940" s="184"/>
      <c r="F940" s="184" t="s">
        <v>568</v>
      </c>
      <c r="G940" s="184"/>
      <c r="H940" s="184"/>
      <c r="I940" s="184"/>
      <c r="J940" s="184" t="s">
        <v>1232</v>
      </c>
      <c r="K940" s="184"/>
      <c r="L940" s="184"/>
      <c r="N940" s="184" t="s">
        <v>1233</v>
      </c>
      <c r="O940" s="184"/>
      <c r="P940" s="184"/>
      <c r="Q940" s="184"/>
      <c r="R940" s="184"/>
      <c r="S940" s="184"/>
      <c r="T940" s="184"/>
      <c r="U940" s="184"/>
      <c r="V940" s="184"/>
      <c r="W940" s="184"/>
      <c r="X940" s="184"/>
      <c r="Y940" s="184"/>
      <c r="Z940" s="184"/>
      <c r="AA940" s="184"/>
      <c r="AC940" s="198">
        <v>166.53</v>
      </c>
      <c r="AD940" s="198"/>
    </row>
    <row r="941" spans="2:30" x14ac:dyDescent="0.25">
      <c r="C941" s="157" t="s">
        <v>2</v>
      </c>
      <c r="G941" s="157" t="s">
        <v>2</v>
      </c>
      <c r="K941" s="157" t="s">
        <v>2</v>
      </c>
      <c r="O941" s="196" t="s">
        <v>1234</v>
      </c>
      <c r="P941" s="196"/>
      <c r="Q941" s="196"/>
      <c r="R941" s="196"/>
      <c r="S941" s="196"/>
      <c r="T941" s="196"/>
      <c r="U941" s="196"/>
      <c r="V941" s="196"/>
      <c r="W941" s="196"/>
      <c r="X941" s="196"/>
      <c r="Y941" s="196"/>
      <c r="Z941" s="196"/>
      <c r="AA941" s="196"/>
      <c r="AB941" s="196"/>
      <c r="AC941" s="197">
        <v>47.18</v>
      </c>
      <c r="AD941" s="197"/>
    </row>
    <row r="942" spans="2:30" x14ac:dyDescent="0.25">
      <c r="C942" s="157" t="s">
        <v>2</v>
      </c>
      <c r="G942" s="157" t="s">
        <v>2</v>
      </c>
      <c r="K942" s="157" t="s">
        <v>2</v>
      </c>
      <c r="O942" s="196" t="s">
        <v>1235</v>
      </c>
      <c r="P942" s="196"/>
      <c r="Q942" s="196"/>
      <c r="R942" s="196"/>
      <c r="S942" s="196"/>
      <c r="T942" s="196"/>
      <c r="U942" s="196"/>
      <c r="V942" s="196"/>
      <c r="W942" s="196"/>
      <c r="X942" s="196"/>
      <c r="Y942" s="196"/>
      <c r="Z942" s="196"/>
      <c r="AA942" s="196"/>
      <c r="AB942" s="196"/>
      <c r="AC942" s="197">
        <v>119.35</v>
      </c>
      <c r="AD942" s="197"/>
    </row>
    <row r="943" spans="2:30" x14ac:dyDescent="0.25">
      <c r="B943" s="184" t="s">
        <v>1236</v>
      </c>
      <c r="C943" s="184"/>
      <c r="D943" s="184"/>
      <c r="F943" s="184" t="s">
        <v>568</v>
      </c>
      <c r="G943" s="184"/>
      <c r="H943" s="184"/>
      <c r="I943" s="184"/>
      <c r="J943" s="184" t="s">
        <v>1223</v>
      </c>
      <c r="K943" s="184"/>
      <c r="L943" s="184"/>
      <c r="N943" s="184" t="s">
        <v>1224</v>
      </c>
      <c r="O943" s="184"/>
      <c r="P943" s="184"/>
      <c r="Q943" s="184"/>
      <c r="R943" s="184"/>
      <c r="S943" s="184"/>
      <c r="T943" s="184"/>
      <c r="U943" s="184"/>
      <c r="V943" s="184"/>
      <c r="W943" s="184"/>
      <c r="X943" s="184"/>
      <c r="Y943" s="184"/>
      <c r="Z943" s="184"/>
      <c r="AA943" s="184"/>
      <c r="AC943" s="198">
        <v>87.36</v>
      </c>
      <c r="AD943" s="198"/>
    </row>
    <row r="944" spans="2:30" x14ac:dyDescent="0.25">
      <c r="C944" s="157" t="s">
        <v>2</v>
      </c>
      <c r="G944" s="157" t="s">
        <v>2</v>
      </c>
      <c r="K944" s="157" t="s">
        <v>2</v>
      </c>
      <c r="O944" s="196" t="s">
        <v>712</v>
      </c>
      <c r="P944" s="196"/>
      <c r="Q944" s="196"/>
      <c r="R944" s="196"/>
      <c r="S944" s="196"/>
      <c r="T944" s="196"/>
      <c r="U944" s="196"/>
      <c r="V944" s="196"/>
      <c r="W944" s="196"/>
      <c r="X944" s="196"/>
      <c r="Y944" s="196"/>
      <c r="Z944" s="196"/>
      <c r="AA944" s="196"/>
      <c r="AB944" s="196"/>
    </row>
    <row r="945" spans="1:30" x14ac:dyDescent="0.25">
      <c r="B945" s="184" t="s">
        <v>1237</v>
      </c>
      <c r="C945" s="184"/>
      <c r="D945" s="184"/>
      <c r="F945" s="184" t="s">
        <v>682</v>
      </c>
      <c r="G945" s="184"/>
      <c r="H945" s="184"/>
      <c r="I945" s="184"/>
      <c r="J945" s="184" t="s">
        <v>1238</v>
      </c>
      <c r="K945" s="184"/>
      <c r="L945" s="184"/>
      <c r="N945" s="184" t="s">
        <v>1239</v>
      </c>
      <c r="O945" s="184"/>
      <c r="P945" s="184"/>
      <c r="Q945" s="184"/>
      <c r="R945" s="184"/>
      <c r="S945" s="184"/>
      <c r="T945" s="184"/>
      <c r="U945" s="184"/>
      <c r="V945" s="184"/>
      <c r="W945" s="184"/>
      <c r="X945" s="184"/>
      <c r="Y945" s="184"/>
      <c r="Z945" s="184"/>
      <c r="AA945" s="184"/>
      <c r="AC945" s="198">
        <v>100.07</v>
      </c>
      <c r="AD945" s="198"/>
    </row>
    <row r="946" spans="1:30" x14ac:dyDescent="0.25">
      <c r="C946" s="157" t="s">
        <v>2</v>
      </c>
      <c r="G946" s="157" t="s">
        <v>2</v>
      </c>
      <c r="K946" s="157" t="s">
        <v>2</v>
      </c>
      <c r="O946" s="196" t="s">
        <v>1201</v>
      </c>
      <c r="P946" s="196"/>
      <c r="Q946" s="196"/>
      <c r="R946" s="196"/>
      <c r="S946" s="196"/>
      <c r="T946" s="196"/>
      <c r="U946" s="196"/>
      <c r="V946" s="196"/>
      <c r="W946" s="196"/>
      <c r="X946" s="196"/>
      <c r="Y946" s="196"/>
      <c r="Z946" s="196"/>
      <c r="AA946" s="196"/>
      <c r="AB946" s="196"/>
    </row>
    <row r="947" spans="1:30" x14ac:dyDescent="0.25">
      <c r="B947" s="184" t="s">
        <v>1240</v>
      </c>
      <c r="C947" s="184"/>
      <c r="D947" s="184"/>
      <c r="F947" s="184" t="s">
        <v>682</v>
      </c>
      <c r="G947" s="184"/>
      <c r="H947" s="184"/>
      <c r="I947" s="184"/>
      <c r="J947" s="184" t="s">
        <v>1241</v>
      </c>
      <c r="K947" s="184"/>
      <c r="L947" s="184"/>
      <c r="N947" s="184" t="s">
        <v>1242</v>
      </c>
      <c r="O947" s="184"/>
      <c r="P947" s="184"/>
      <c r="Q947" s="184"/>
      <c r="R947" s="184"/>
      <c r="S947" s="184"/>
      <c r="T947" s="184"/>
      <c r="U947" s="184"/>
      <c r="V947" s="184"/>
      <c r="W947" s="184"/>
      <c r="X947" s="184"/>
      <c r="Y947" s="184"/>
      <c r="Z947" s="184"/>
      <c r="AA947" s="184"/>
      <c r="AC947" s="198">
        <v>59.36</v>
      </c>
      <c r="AD947" s="198"/>
    </row>
    <row r="948" spans="1:30" x14ac:dyDescent="0.25">
      <c r="C948" s="157" t="s">
        <v>2</v>
      </c>
      <c r="G948" s="157" t="s">
        <v>2</v>
      </c>
      <c r="K948" s="157" t="s">
        <v>2</v>
      </c>
      <c r="O948" s="196" t="s">
        <v>712</v>
      </c>
      <c r="P948" s="196"/>
      <c r="Q948" s="196"/>
      <c r="R948" s="196"/>
      <c r="S948" s="196"/>
      <c r="T948" s="196"/>
      <c r="U948" s="196"/>
      <c r="V948" s="196"/>
      <c r="W948" s="196"/>
      <c r="X948" s="196"/>
      <c r="Y948" s="196"/>
      <c r="Z948" s="196"/>
      <c r="AA948" s="196"/>
      <c r="AB948" s="196"/>
    </row>
    <row r="949" spans="1:30" ht="45" customHeight="1" x14ac:dyDescent="0.25"/>
    <row r="950" spans="1:30" ht="12" customHeight="1" x14ac:dyDescent="0.25"/>
    <row r="951" spans="1:30" ht="13.5" customHeight="1" x14ac:dyDescent="0.25">
      <c r="A951" s="182" t="s">
        <v>380</v>
      </c>
      <c r="B951" s="182"/>
      <c r="C951" s="182"/>
      <c r="D951" s="182"/>
      <c r="E951" s="182"/>
      <c r="F951" s="182"/>
      <c r="G951" s="182"/>
      <c r="H951" s="182"/>
      <c r="I951" s="182"/>
      <c r="J951" s="182"/>
      <c r="K951" s="182"/>
      <c r="L951" s="182"/>
      <c r="M951" s="182"/>
      <c r="R951" s="183" t="s">
        <v>1243</v>
      </c>
      <c r="S951" s="183"/>
      <c r="T951" s="183"/>
      <c r="U951" s="183"/>
      <c r="V951" s="183"/>
      <c r="W951" s="183"/>
      <c r="X951" s="183"/>
      <c r="Y951" s="183"/>
      <c r="Z951" s="183"/>
      <c r="AA951" s="183"/>
      <c r="AB951" s="183"/>
      <c r="AC951" s="183"/>
      <c r="AD951" s="183"/>
    </row>
    <row r="952" spans="1:30" ht="25.5" customHeight="1" x14ac:dyDescent="0.25">
      <c r="C952" s="188" t="s">
        <v>290</v>
      </c>
      <c r="D952" s="188"/>
      <c r="E952" s="188"/>
      <c r="F952" s="188"/>
      <c r="G952" s="188"/>
      <c r="H952" s="188"/>
      <c r="I952" s="188"/>
      <c r="J952" s="188"/>
      <c r="K952" s="188"/>
      <c r="L952" s="188"/>
      <c r="M952" s="188"/>
      <c r="N952" s="188"/>
      <c r="O952" s="188"/>
      <c r="P952" s="188"/>
      <c r="Q952" s="188"/>
      <c r="R952" s="188"/>
      <c r="S952" s="188"/>
      <c r="T952" s="188"/>
      <c r="U952" s="188"/>
      <c r="V952" s="188"/>
      <c r="W952" s="188"/>
      <c r="X952" s="188"/>
      <c r="Y952" s="188"/>
      <c r="Z952" s="188"/>
      <c r="AA952" s="188"/>
      <c r="AB952" s="188"/>
      <c r="AC952" s="188"/>
    </row>
    <row r="953" spans="1:30" ht="7.5" customHeight="1" x14ac:dyDescent="0.25"/>
    <row r="954" spans="1:30" ht="18.75" customHeight="1" x14ac:dyDescent="0.25">
      <c r="I954" s="202" t="s">
        <v>291</v>
      </c>
      <c r="J954" s="202"/>
      <c r="K954" s="202"/>
      <c r="L954" s="202"/>
      <c r="M954" s="202"/>
      <c r="N954" s="202"/>
      <c r="O954" s="202"/>
      <c r="P954" s="202"/>
      <c r="S954" s="203" t="s">
        <v>292</v>
      </c>
      <c r="T954" s="203"/>
      <c r="U954" s="203"/>
      <c r="V954" s="203"/>
      <c r="W954" s="203"/>
      <c r="X954" s="203"/>
      <c r="Y954" s="203"/>
    </row>
    <row r="955" spans="1:30" ht="6.75" customHeight="1" x14ac:dyDescent="0.25"/>
    <row r="956" spans="1:30" ht="14.25" customHeight="1" x14ac:dyDescent="0.25">
      <c r="A956" s="199" t="s">
        <v>1063</v>
      </c>
      <c r="B956" s="199"/>
      <c r="C956" s="199"/>
      <c r="D956" s="199"/>
      <c r="E956" s="199"/>
      <c r="F956" s="199"/>
      <c r="G956" s="199"/>
      <c r="H956" s="199"/>
      <c r="I956" s="199"/>
      <c r="J956" s="199"/>
      <c r="K956" s="199"/>
      <c r="L956" s="199"/>
      <c r="M956" s="199"/>
      <c r="N956" s="199"/>
      <c r="O956" s="199"/>
    </row>
    <row r="957" spans="1:30" x14ac:dyDescent="0.25">
      <c r="B957" s="200" t="s">
        <v>294</v>
      </c>
      <c r="C957" s="200"/>
      <c r="D957" s="200"/>
      <c r="F957" s="200" t="s">
        <v>295</v>
      </c>
      <c r="G957" s="200"/>
      <c r="H957" s="200"/>
      <c r="I957" s="200"/>
      <c r="J957" s="200" t="s">
        <v>296</v>
      </c>
      <c r="K957" s="200"/>
      <c r="L957" s="200"/>
      <c r="N957" s="200" t="s">
        <v>297</v>
      </c>
      <c r="O957" s="200"/>
      <c r="P957" s="200"/>
      <c r="Q957" s="200"/>
      <c r="R957" s="200"/>
      <c r="S957" s="200"/>
      <c r="T957" s="200"/>
      <c r="U957" s="200"/>
      <c r="V957" s="200"/>
      <c r="W957" s="200"/>
      <c r="X957" s="200"/>
      <c r="Y957" s="200"/>
      <c r="Z957" s="200"/>
      <c r="AA957" s="200"/>
      <c r="AC957" s="201" t="s">
        <v>298</v>
      </c>
      <c r="AD957" s="201"/>
    </row>
    <row r="958" spans="1:30" x14ac:dyDescent="0.25">
      <c r="B958" s="184" t="s">
        <v>1244</v>
      </c>
      <c r="C958" s="184"/>
      <c r="D958" s="184"/>
      <c r="F958" s="184" t="s">
        <v>682</v>
      </c>
      <c r="G958" s="184"/>
      <c r="H958" s="184"/>
      <c r="I958" s="184"/>
      <c r="J958" s="184" t="s">
        <v>1245</v>
      </c>
      <c r="K958" s="184"/>
      <c r="L958" s="184"/>
      <c r="N958" s="184" t="s">
        <v>1246</v>
      </c>
      <c r="O958" s="184"/>
      <c r="P958" s="184"/>
      <c r="Q958" s="184"/>
      <c r="R958" s="184"/>
      <c r="S958" s="184"/>
      <c r="T958" s="184"/>
      <c r="U958" s="184"/>
      <c r="V958" s="184"/>
      <c r="W958" s="184"/>
      <c r="X958" s="184"/>
      <c r="Y958" s="184"/>
      <c r="Z958" s="184"/>
      <c r="AA958" s="184"/>
      <c r="AC958" s="198">
        <v>345.72</v>
      </c>
      <c r="AD958" s="198"/>
    </row>
    <row r="959" spans="1:30" x14ac:dyDescent="0.25">
      <c r="C959" s="157" t="s">
        <v>2</v>
      </c>
      <c r="G959" s="157" t="s">
        <v>2</v>
      </c>
      <c r="K959" s="157" t="s">
        <v>2</v>
      </c>
      <c r="O959" s="196" t="s">
        <v>1201</v>
      </c>
      <c r="P959" s="196"/>
      <c r="Q959" s="196"/>
      <c r="R959" s="196"/>
      <c r="S959" s="196"/>
      <c r="T959" s="196"/>
      <c r="U959" s="196"/>
      <c r="V959" s="196"/>
      <c r="W959" s="196"/>
      <c r="X959" s="196"/>
      <c r="Y959" s="196"/>
      <c r="Z959" s="196"/>
      <c r="AA959" s="196"/>
      <c r="AB959" s="196"/>
      <c r="AC959" s="197">
        <v>164.13</v>
      </c>
      <c r="AD959" s="197"/>
    </row>
    <row r="960" spans="1:30" x14ac:dyDescent="0.25">
      <c r="C960" s="157" t="s">
        <v>2</v>
      </c>
      <c r="G960" s="157" t="s">
        <v>2</v>
      </c>
      <c r="K960" s="157" t="s">
        <v>2</v>
      </c>
      <c r="O960" s="196" t="s">
        <v>1201</v>
      </c>
      <c r="P960" s="196"/>
      <c r="Q960" s="196"/>
      <c r="R960" s="196"/>
      <c r="S960" s="196"/>
      <c r="T960" s="196"/>
      <c r="U960" s="196"/>
      <c r="V960" s="196"/>
      <c r="W960" s="196"/>
      <c r="X960" s="196"/>
      <c r="Y960" s="196"/>
      <c r="Z960" s="196"/>
      <c r="AA960" s="196"/>
      <c r="AB960" s="196"/>
      <c r="AC960" s="197">
        <v>92.37</v>
      </c>
      <c r="AD960" s="197"/>
    </row>
    <row r="961" spans="1:30" x14ac:dyDescent="0.25">
      <c r="C961" s="157" t="s">
        <v>2</v>
      </c>
      <c r="G961" s="157" t="s">
        <v>2</v>
      </c>
      <c r="K961" s="157" t="s">
        <v>2</v>
      </c>
      <c r="O961" s="196" t="s">
        <v>1201</v>
      </c>
      <c r="P961" s="196"/>
      <c r="Q961" s="196"/>
      <c r="R961" s="196"/>
      <c r="S961" s="196"/>
      <c r="T961" s="196"/>
      <c r="U961" s="196"/>
      <c r="V961" s="196"/>
      <c r="W961" s="196"/>
      <c r="X961" s="196"/>
      <c r="Y961" s="196"/>
      <c r="Z961" s="196"/>
      <c r="AA961" s="196"/>
      <c r="AB961" s="196"/>
      <c r="AC961" s="197">
        <v>89.22</v>
      </c>
      <c r="AD961" s="197"/>
    </row>
    <row r="962" spans="1:30" ht="6" customHeight="1" x14ac:dyDescent="0.25"/>
    <row r="963" spans="1:30" ht="16.5" customHeight="1" x14ac:dyDescent="0.25">
      <c r="A963" s="182" t="s">
        <v>1247</v>
      </c>
      <c r="B963" s="182"/>
      <c r="C963" s="182"/>
      <c r="D963" s="182"/>
      <c r="E963" s="182"/>
      <c r="F963" s="182"/>
      <c r="G963" s="182"/>
      <c r="H963" s="182"/>
      <c r="I963" s="182"/>
      <c r="J963" s="182"/>
      <c r="K963" s="182"/>
      <c r="L963" s="182"/>
      <c r="M963" s="182"/>
      <c r="N963" s="182"/>
      <c r="O963" s="182"/>
      <c r="P963" s="182"/>
      <c r="Q963" s="182"/>
      <c r="R963" s="182"/>
      <c r="S963" s="182"/>
      <c r="U963" s="157" t="s">
        <v>2</v>
      </c>
      <c r="W963" s="157" t="s">
        <v>2</v>
      </c>
      <c r="Y963" s="194" t="s">
        <v>1061</v>
      </c>
      <c r="Z963" s="194"/>
      <c r="AC963" s="195">
        <v>55658.400000000001</v>
      </c>
      <c r="AD963" s="195"/>
    </row>
    <row r="964" spans="1:30" ht="6.75" customHeight="1" x14ac:dyDescent="0.25"/>
    <row r="965" spans="1:30" ht="14.25" customHeight="1" x14ac:dyDescent="0.25">
      <c r="A965" s="199" t="s">
        <v>1248</v>
      </c>
      <c r="B965" s="199"/>
      <c r="C965" s="199"/>
      <c r="D965" s="199"/>
      <c r="E965" s="199"/>
      <c r="F965" s="199"/>
      <c r="G965" s="199"/>
      <c r="H965" s="199"/>
      <c r="I965" s="199"/>
      <c r="J965" s="199"/>
      <c r="K965" s="199"/>
      <c r="L965" s="199"/>
      <c r="M965" s="199"/>
      <c r="N965" s="199"/>
      <c r="O965" s="199"/>
    </row>
    <row r="966" spans="1:30" x14ac:dyDescent="0.25">
      <c r="B966" s="200" t="s">
        <v>294</v>
      </c>
      <c r="C966" s="200"/>
      <c r="D966" s="200"/>
      <c r="F966" s="200" t="s">
        <v>295</v>
      </c>
      <c r="G966" s="200"/>
      <c r="H966" s="200"/>
      <c r="I966" s="200"/>
      <c r="J966" s="200" t="s">
        <v>296</v>
      </c>
      <c r="K966" s="200"/>
      <c r="L966" s="200"/>
      <c r="N966" s="200" t="s">
        <v>297</v>
      </c>
      <c r="O966" s="200"/>
      <c r="P966" s="200"/>
      <c r="Q966" s="200"/>
      <c r="R966" s="200"/>
      <c r="S966" s="200"/>
      <c r="T966" s="200"/>
      <c r="U966" s="200"/>
      <c r="V966" s="200"/>
      <c r="W966" s="200"/>
      <c r="X966" s="200"/>
      <c r="Y966" s="200"/>
      <c r="Z966" s="200"/>
      <c r="AA966" s="200"/>
      <c r="AC966" s="201" t="s">
        <v>298</v>
      </c>
      <c r="AD966" s="201"/>
    </row>
    <row r="967" spans="1:30" x14ac:dyDescent="0.25">
      <c r="B967" s="184" t="s">
        <v>888</v>
      </c>
      <c r="C967" s="184"/>
      <c r="D967" s="184"/>
      <c r="F967" s="184" t="s">
        <v>427</v>
      </c>
      <c r="G967" s="184"/>
      <c r="H967" s="184"/>
      <c r="I967" s="184"/>
      <c r="J967" s="184" t="s">
        <v>743</v>
      </c>
      <c r="K967" s="184"/>
      <c r="L967" s="184"/>
      <c r="N967" s="184" t="s">
        <v>744</v>
      </c>
      <c r="O967" s="184"/>
      <c r="P967" s="184"/>
      <c r="Q967" s="184"/>
      <c r="R967" s="184"/>
      <c r="S967" s="184"/>
      <c r="T967" s="184"/>
      <c r="U967" s="184"/>
      <c r="V967" s="184"/>
      <c r="W967" s="184"/>
      <c r="X967" s="184"/>
      <c r="Y967" s="184"/>
      <c r="Z967" s="184"/>
      <c r="AA967" s="184"/>
      <c r="AC967" s="198">
        <v>557.96</v>
      </c>
      <c r="AD967" s="198"/>
    </row>
    <row r="968" spans="1:30" x14ac:dyDescent="0.25">
      <c r="C968" s="157" t="s">
        <v>2</v>
      </c>
      <c r="G968" s="157" t="s">
        <v>2</v>
      </c>
      <c r="K968" s="157" t="s">
        <v>2</v>
      </c>
      <c r="O968" s="196" t="s">
        <v>1249</v>
      </c>
      <c r="P968" s="196"/>
      <c r="Q968" s="196"/>
      <c r="R968" s="196"/>
      <c r="S968" s="196"/>
      <c r="T968" s="196"/>
      <c r="U968" s="196"/>
      <c r="V968" s="196"/>
      <c r="W968" s="196"/>
      <c r="X968" s="196"/>
      <c r="Y968" s="196"/>
      <c r="Z968" s="196"/>
      <c r="AA968" s="196"/>
      <c r="AB968" s="196"/>
      <c r="AC968" s="197">
        <v>36.200000000000003</v>
      </c>
      <c r="AD968" s="197"/>
    </row>
    <row r="969" spans="1:30" x14ac:dyDescent="0.25">
      <c r="C969" s="157" t="s">
        <v>2</v>
      </c>
      <c r="G969" s="157" t="s">
        <v>2</v>
      </c>
      <c r="K969" s="157" t="s">
        <v>2</v>
      </c>
      <c r="O969" s="196" t="s">
        <v>1250</v>
      </c>
      <c r="P969" s="196"/>
      <c r="Q969" s="196"/>
      <c r="R969" s="196"/>
      <c r="S969" s="196"/>
      <c r="T969" s="196"/>
      <c r="U969" s="196"/>
      <c r="V969" s="196"/>
      <c r="W969" s="196"/>
      <c r="X969" s="196"/>
      <c r="Y969" s="196"/>
      <c r="Z969" s="196"/>
      <c r="AA969" s="196"/>
      <c r="AB969" s="196"/>
      <c r="AC969" s="197">
        <v>16.989999999999998</v>
      </c>
      <c r="AD969" s="197"/>
    </row>
    <row r="970" spans="1:30" x14ac:dyDescent="0.25">
      <c r="C970" s="157" t="s">
        <v>2</v>
      </c>
      <c r="G970" s="157" t="s">
        <v>2</v>
      </c>
      <c r="K970" s="157" t="s">
        <v>2</v>
      </c>
      <c r="O970" s="196" t="s">
        <v>1251</v>
      </c>
      <c r="P970" s="196"/>
      <c r="Q970" s="196"/>
      <c r="R970" s="196"/>
      <c r="S970" s="196"/>
      <c r="T970" s="196"/>
      <c r="U970" s="196"/>
      <c r="V970" s="196"/>
      <c r="W970" s="196"/>
      <c r="X970" s="196"/>
      <c r="Y970" s="196"/>
      <c r="Z970" s="196"/>
      <c r="AA970" s="196"/>
      <c r="AB970" s="196"/>
      <c r="AC970" s="197">
        <v>63.45</v>
      </c>
      <c r="AD970" s="197"/>
    </row>
    <row r="971" spans="1:30" x14ac:dyDescent="0.25">
      <c r="C971" s="157" t="s">
        <v>2</v>
      </c>
      <c r="G971" s="157" t="s">
        <v>2</v>
      </c>
      <c r="K971" s="157" t="s">
        <v>2</v>
      </c>
      <c r="O971" s="196" t="s">
        <v>1252</v>
      </c>
      <c r="P971" s="196"/>
      <c r="Q971" s="196"/>
      <c r="R971" s="196"/>
      <c r="S971" s="196"/>
      <c r="T971" s="196"/>
      <c r="U971" s="196"/>
      <c r="V971" s="196"/>
      <c r="W971" s="196"/>
      <c r="X971" s="196"/>
      <c r="Y971" s="196"/>
      <c r="Z971" s="196"/>
      <c r="AA971" s="196"/>
      <c r="AB971" s="196"/>
      <c r="AC971" s="197">
        <v>118.3</v>
      </c>
      <c r="AD971" s="197"/>
    </row>
    <row r="972" spans="1:30" x14ac:dyDescent="0.25">
      <c r="C972" s="157" t="s">
        <v>2</v>
      </c>
      <c r="G972" s="157" t="s">
        <v>2</v>
      </c>
      <c r="K972" s="157" t="s">
        <v>2</v>
      </c>
      <c r="O972" s="196" t="s">
        <v>1253</v>
      </c>
      <c r="P972" s="196"/>
      <c r="Q972" s="196"/>
      <c r="R972" s="196"/>
      <c r="S972" s="196"/>
      <c r="T972" s="196"/>
      <c r="U972" s="196"/>
      <c r="V972" s="196"/>
      <c r="W972" s="196"/>
      <c r="X972" s="196"/>
      <c r="Y972" s="196"/>
      <c r="Z972" s="196"/>
      <c r="AA972" s="196"/>
      <c r="AB972" s="196"/>
      <c r="AC972" s="197">
        <v>237.44</v>
      </c>
      <c r="AD972" s="197"/>
    </row>
    <row r="973" spans="1:30" x14ac:dyDescent="0.25">
      <c r="C973" s="157" t="s">
        <v>2</v>
      </c>
      <c r="G973" s="157" t="s">
        <v>2</v>
      </c>
      <c r="K973" s="157" t="s">
        <v>2</v>
      </c>
      <c r="O973" s="196" t="s">
        <v>1254</v>
      </c>
      <c r="P973" s="196"/>
      <c r="Q973" s="196"/>
      <c r="R973" s="196"/>
      <c r="S973" s="196"/>
      <c r="T973" s="196"/>
      <c r="U973" s="196"/>
      <c r="V973" s="196"/>
      <c r="W973" s="196"/>
      <c r="X973" s="196"/>
      <c r="Y973" s="196"/>
      <c r="Z973" s="196"/>
      <c r="AA973" s="196"/>
      <c r="AB973" s="196"/>
      <c r="AC973" s="197">
        <v>85.58</v>
      </c>
      <c r="AD973" s="197"/>
    </row>
    <row r="974" spans="1:30" ht="6" customHeight="1" x14ac:dyDescent="0.25"/>
    <row r="975" spans="1:30" ht="16.5" customHeight="1" x14ac:dyDescent="0.25">
      <c r="A975" s="182" t="s">
        <v>1255</v>
      </c>
      <c r="B975" s="182"/>
      <c r="C975" s="182"/>
      <c r="D975" s="182"/>
      <c r="E975" s="182"/>
      <c r="F975" s="182"/>
      <c r="G975" s="182"/>
      <c r="H975" s="182"/>
      <c r="I975" s="182"/>
      <c r="J975" s="182"/>
      <c r="K975" s="182"/>
      <c r="L975" s="182"/>
      <c r="M975" s="182"/>
      <c r="N975" s="182"/>
      <c r="O975" s="182"/>
      <c r="P975" s="182"/>
      <c r="Q975" s="182"/>
      <c r="R975" s="182"/>
      <c r="S975" s="182"/>
      <c r="U975" s="157" t="s">
        <v>2</v>
      </c>
      <c r="W975" s="157" t="s">
        <v>2</v>
      </c>
      <c r="Y975" s="194" t="s">
        <v>1061</v>
      </c>
      <c r="Z975" s="194"/>
      <c r="AC975" s="195">
        <v>557.96</v>
      </c>
      <c r="AD975" s="195"/>
    </row>
    <row r="976" spans="1:30" ht="6.75" customHeight="1" x14ac:dyDescent="0.25"/>
    <row r="977" spans="1:30" ht="14.25" customHeight="1" x14ac:dyDescent="0.25">
      <c r="A977" s="199" t="s">
        <v>1256</v>
      </c>
      <c r="B977" s="199"/>
      <c r="C977" s="199"/>
      <c r="D977" s="199"/>
      <c r="E977" s="199"/>
      <c r="F977" s="199"/>
      <c r="G977" s="199"/>
      <c r="H977" s="199"/>
      <c r="I977" s="199"/>
      <c r="J977" s="199"/>
      <c r="K977" s="199"/>
      <c r="L977" s="199"/>
      <c r="M977" s="199"/>
      <c r="N977" s="199"/>
      <c r="O977" s="199"/>
    </row>
    <row r="978" spans="1:30" x14ac:dyDescent="0.25">
      <c r="B978" s="200" t="s">
        <v>294</v>
      </c>
      <c r="C978" s="200"/>
      <c r="D978" s="200"/>
      <c r="F978" s="200" t="s">
        <v>295</v>
      </c>
      <c r="G978" s="200"/>
      <c r="H978" s="200"/>
      <c r="I978" s="200"/>
      <c r="J978" s="200" t="s">
        <v>296</v>
      </c>
      <c r="K978" s="200"/>
      <c r="L978" s="200"/>
      <c r="N978" s="200" t="s">
        <v>297</v>
      </c>
      <c r="O978" s="200"/>
      <c r="P978" s="200"/>
      <c r="Q978" s="200"/>
      <c r="R978" s="200"/>
      <c r="S978" s="200"/>
      <c r="T978" s="200"/>
      <c r="U978" s="200"/>
      <c r="V978" s="200"/>
      <c r="W978" s="200"/>
      <c r="X978" s="200"/>
      <c r="Y978" s="200"/>
      <c r="Z978" s="200"/>
      <c r="AA978" s="200"/>
      <c r="AC978" s="201" t="s">
        <v>298</v>
      </c>
      <c r="AD978" s="201"/>
    </row>
    <row r="979" spans="1:30" x14ac:dyDescent="0.25">
      <c r="B979" s="184" t="s">
        <v>1064</v>
      </c>
      <c r="C979" s="184"/>
      <c r="D979" s="184"/>
      <c r="F979" s="184" t="s">
        <v>305</v>
      </c>
      <c r="G979" s="184"/>
      <c r="H979" s="184"/>
      <c r="I979" s="184"/>
      <c r="J979" s="184" t="s">
        <v>419</v>
      </c>
      <c r="K979" s="184"/>
      <c r="L979" s="184"/>
      <c r="N979" s="184" t="s">
        <v>420</v>
      </c>
      <c r="O979" s="184"/>
      <c r="P979" s="184"/>
      <c r="Q979" s="184"/>
      <c r="R979" s="184"/>
      <c r="S979" s="184"/>
      <c r="T979" s="184"/>
      <c r="U979" s="184"/>
      <c r="V979" s="184"/>
      <c r="W979" s="184"/>
      <c r="X979" s="184"/>
      <c r="Y979" s="184"/>
      <c r="Z979" s="184"/>
      <c r="AA979" s="184"/>
      <c r="AC979" s="198">
        <v>-49.02</v>
      </c>
      <c r="AD979" s="198"/>
    </row>
    <row r="980" spans="1:30" x14ac:dyDescent="0.25">
      <c r="C980" s="157" t="s">
        <v>2</v>
      </c>
      <c r="G980" s="157" t="s">
        <v>2</v>
      </c>
      <c r="K980" s="157" t="s">
        <v>2</v>
      </c>
      <c r="O980" s="196" t="s">
        <v>1065</v>
      </c>
      <c r="P980" s="196"/>
      <c r="Q980" s="196"/>
      <c r="R980" s="196"/>
      <c r="S980" s="196"/>
      <c r="T980" s="196"/>
      <c r="U980" s="196"/>
      <c r="V980" s="196"/>
      <c r="W980" s="196"/>
      <c r="X980" s="196"/>
      <c r="Y980" s="196"/>
      <c r="Z980" s="196"/>
      <c r="AA980" s="196"/>
      <c r="AB980" s="196"/>
    </row>
    <row r="981" spans="1:30" x14ac:dyDescent="0.25">
      <c r="B981" s="184" t="s">
        <v>1257</v>
      </c>
      <c r="C981" s="184"/>
      <c r="D981" s="184"/>
      <c r="F981" s="184" t="s">
        <v>311</v>
      </c>
      <c r="G981" s="184"/>
      <c r="H981" s="184"/>
      <c r="I981" s="184"/>
      <c r="J981" s="184" t="s">
        <v>1258</v>
      </c>
      <c r="K981" s="184"/>
      <c r="L981" s="184"/>
      <c r="N981" s="184" t="s">
        <v>1259</v>
      </c>
      <c r="O981" s="184"/>
      <c r="P981" s="184"/>
      <c r="Q981" s="184"/>
      <c r="R981" s="184"/>
      <c r="S981" s="184"/>
      <c r="T981" s="184"/>
      <c r="U981" s="184"/>
      <c r="V981" s="184"/>
      <c r="W981" s="184"/>
      <c r="X981" s="184"/>
      <c r="Y981" s="184"/>
      <c r="Z981" s="184"/>
      <c r="AA981" s="184"/>
      <c r="AC981" s="198">
        <v>65825.2</v>
      </c>
      <c r="AD981" s="198"/>
    </row>
    <row r="982" spans="1:30" x14ac:dyDescent="0.25">
      <c r="C982" s="157" t="s">
        <v>2</v>
      </c>
      <c r="G982" s="157" t="s">
        <v>2</v>
      </c>
      <c r="K982" s="157" t="s">
        <v>2</v>
      </c>
      <c r="O982" s="196" t="s">
        <v>1260</v>
      </c>
      <c r="P982" s="196"/>
      <c r="Q982" s="196"/>
      <c r="R982" s="196"/>
      <c r="S982" s="196"/>
      <c r="T982" s="196"/>
      <c r="U982" s="196"/>
      <c r="V982" s="196"/>
      <c r="W982" s="196"/>
      <c r="X982" s="196"/>
      <c r="Y982" s="196"/>
      <c r="Z982" s="196"/>
      <c r="AA982" s="196"/>
      <c r="AB982" s="196"/>
      <c r="AC982" s="197">
        <v>44636.95</v>
      </c>
      <c r="AD982" s="197"/>
    </row>
    <row r="983" spans="1:30" x14ac:dyDescent="0.25">
      <c r="C983" s="157" t="s">
        <v>2</v>
      </c>
      <c r="G983" s="157" t="s">
        <v>2</v>
      </c>
      <c r="K983" s="157" t="s">
        <v>2</v>
      </c>
      <c r="O983" s="196" t="s">
        <v>1260</v>
      </c>
      <c r="P983" s="196"/>
      <c r="Q983" s="196"/>
      <c r="R983" s="196"/>
      <c r="S983" s="196"/>
      <c r="T983" s="196"/>
      <c r="U983" s="196"/>
      <c r="V983" s="196"/>
      <c r="W983" s="196"/>
      <c r="X983" s="196"/>
      <c r="Y983" s="196"/>
      <c r="Z983" s="196"/>
      <c r="AA983" s="196"/>
      <c r="AB983" s="196"/>
      <c r="AC983" s="197">
        <v>21188.25</v>
      </c>
      <c r="AD983" s="197"/>
    </row>
    <row r="984" spans="1:30" x14ac:dyDescent="0.25">
      <c r="B984" s="184" t="s">
        <v>498</v>
      </c>
      <c r="C984" s="184"/>
      <c r="D984" s="184"/>
      <c r="F984" s="184" t="s">
        <v>427</v>
      </c>
      <c r="G984" s="184"/>
      <c r="H984" s="184"/>
      <c r="I984" s="184"/>
      <c r="J984" s="184" t="s">
        <v>419</v>
      </c>
      <c r="K984" s="184"/>
      <c r="L984" s="184"/>
      <c r="N984" s="184" t="s">
        <v>420</v>
      </c>
      <c r="O984" s="184"/>
      <c r="P984" s="184"/>
      <c r="Q984" s="184"/>
      <c r="R984" s="184"/>
      <c r="S984" s="184"/>
      <c r="T984" s="184"/>
      <c r="U984" s="184"/>
      <c r="V984" s="184"/>
      <c r="W984" s="184"/>
      <c r="X984" s="184"/>
      <c r="Y984" s="184"/>
      <c r="Z984" s="184"/>
      <c r="AA984" s="184"/>
      <c r="AC984" s="198">
        <v>49.02</v>
      </c>
      <c r="AD984" s="198"/>
    </row>
    <row r="985" spans="1:30" x14ac:dyDescent="0.25">
      <c r="C985" s="157" t="s">
        <v>2</v>
      </c>
      <c r="G985" s="157" t="s">
        <v>2</v>
      </c>
      <c r="K985" s="157" t="s">
        <v>2</v>
      </c>
      <c r="O985" s="196" t="s">
        <v>1125</v>
      </c>
      <c r="P985" s="196"/>
      <c r="Q985" s="196"/>
      <c r="R985" s="196"/>
      <c r="S985" s="196"/>
      <c r="T985" s="196"/>
      <c r="U985" s="196"/>
      <c r="V985" s="196"/>
      <c r="W985" s="196"/>
      <c r="X985" s="196"/>
      <c r="Y985" s="196"/>
      <c r="Z985" s="196"/>
      <c r="AA985" s="196"/>
      <c r="AB985" s="196"/>
    </row>
    <row r="986" spans="1:30" x14ac:dyDescent="0.25">
      <c r="B986" s="184" t="s">
        <v>1143</v>
      </c>
      <c r="C986" s="184"/>
      <c r="D986" s="184"/>
      <c r="F986" s="184" t="s">
        <v>522</v>
      </c>
      <c r="G986" s="184"/>
      <c r="H986" s="184"/>
      <c r="I986" s="184"/>
      <c r="J986" s="184" t="s">
        <v>419</v>
      </c>
      <c r="K986" s="184"/>
      <c r="L986" s="184"/>
      <c r="N986" s="184" t="s">
        <v>420</v>
      </c>
      <c r="O986" s="184"/>
      <c r="P986" s="184"/>
      <c r="Q986" s="184"/>
      <c r="R986" s="184"/>
      <c r="S986" s="184"/>
      <c r="T986" s="184"/>
      <c r="U986" s="184"/>
      <c r="V986" s="184"/>
      <c r="W986" s="184"/>
      <c r="X986" s="184"/>
      <c r="Y986" s="184"/>
      <c r="Z986" s="184"/>
      <c r="AA986" s="184"/>
      <c r="AC986" s="198">
        <v>49.02</v>
      </c>
      <c r="AD986" s="198"/>
    </row>
    <row r="987" spans="1:30" x14ac:dyDescent="0.25">
      <c r="C987" s="157" t="s">
        <v>2</v>
      </c>
      <c r="G987" s="157" t="s">
        <v>2</v>
      </c>
      <c r="K987" s="157" t="s">
        <v>2</v>
      </c>
      <c r="O987" s="196" t="s">
        <v>1261</v>
      </c>
      <c r="P987" s="196"/>
      <c r="Q987" s="196"/>
      <c r="R987" s="196"/>
      <c r="S987" s="196"/>
      <c r="T987" s="196"/>
      <c r="U987" s="196"/>
      <c r="V987" s="196"/>
      <c r="W987" s="196"/>
      <c r="X987" s="196"/>
      <c r="Y987" s="196"/>
      <c r="Z987" s="196"/>
      <c r="AA987" s="196"/>
      <c r="AB987" s="196"/>
    </row>
    <row r="988" spans="1:30" x14ac:dyDescent="0.25">
      <c r="B988" s="184" t="s">
        <v>1262</v>
      </c>
      <c r="C988" s="184"/>
      <c r="D988" s="184"/>
      <c r="F988" s="184" t="s">
        <v>568</v>
      </c>
      <c r="G988" s="184"/>
      <c r="H988" s="184"/>
      <c r="I988" s="184"/>
      <c r="J988" s="184" t="s">
        <v>1263</v>
      </c>
      <c r="K988" s="184"/>
      <c r="L988" s="184"/>
      <c r="N988" s="184" t="s">
        <v>1264</v>
      </c>
      <c r="O988" s="184"/>
      <c r="P988" s="184"/>
      <c r="Q988" s="184"/>
      <c r="R988" s="184"/>
      <c r="S988" s="184"/>
      <c r="T988" s="184"/>
      <c r="U988" s="184"/>
      <c r="V988" s="184"/>
      <c r="W988" s="184"/>
      <c r="X988" s="184"/>
      <c r="Y988" s="184"/>
      <c r="Z988" s="184"/>
      <c r="AA988" s="184"/>
      <c r="AC988" s="198">
        <v>2929.24</v>
      </c>
      <c r="AD988" s="198"/>
    </row>
    <row r="989" spans="1:30" x14ac:dyDescent="0.25">
      <c r="C989" s="157" t="s">
        <v>2</v>
      </c>
      <c r="G989" s="157" t="s">
        <v>2</v>
      </c>
      <c r="K989" s="157" t="s">
        <v>2</v>
      </c>
      <c r="O989" s="196" t="s">
        <v>1265</v>
      </c>
      <c r="P989" s="196"/>
      <c r="Q989" s="196"/>
      <c r="R989" s="196"/>
      <c r="S989" s="196"/>
      <c r="T989" s="196"/>
      <c r="U989" s="196"/>
      <c r="V989" s="196"/>
      <c r="W989" s="196"/>
      <c r="X989" s="196"/>
      <c r="Y989" s="196"/>
      <c r="Z989" s="196"/>
      <c r="AA989" s="196"/>
      <c r="AB989" s="196"/>
    </row>
    <row r="990" spans="1:30" x14ac:dyDescent="0.25">
      <c r="B990" s="184" t="s">
        <v>895</v>
      </c>
      <c r="C990" s="184"/>
      <c r="D990" s="184"/>
      <c r="F990" s="184" t="s">
        <v>427</v>
      </c>
      <c r="G990" s="184"/>
      <c r="H990" s="184"/>
      <c r="I990" s="184"/>
      <c r="J990" s="184" t="s">
        <v>785</v>
      </c>
      <c r="K990" s="184"/>
      <c r="L990" s="184"/>
      <c r="N990" s="184" t="s">
        <v>786</v>
      </c>
      <c r="O990" s="184"/>
      <c r="P990" s="184"/>
      <c r="Q990" s="184"/>
      <c r="R990" s="184"/>
      <c r="S990" s="184"/>
      <c r="T990" s="184"/>
      <c r="U990" s="184"/>
      <c r="V990" s="184"/>
      <c r="W990" s="184"/>
      <c r="X990" s="184"/>
      <c r="Y990" s="184"/>
      <c r="Z990" s="184"/>
      <c r="AA990" s="184"/>
      <c r="AC990" s="198">
        <v>225.39</v>
      </c>
      <c r="AD990" s="198"/>
    </row>
    <row r="991" spans="1:30" x14ac:dyDescent="0.25">
      <c r="C991" s="157" t="s">
        <v>2</v>
      </c>
      <c r="G991" s="157" t="s">
        <v>2</v>
      </c>
      <c r="K991" s="157" t="s">
        <v>2</v>
      </c>
      <c r="O991" s="196" t="s">
        <v>1266</v>
      </c>
      <c r="P991" s="196"/>
      <c r="Q991" s="196"/>
      <c r="R991" s="196"/>
      <c r="S991" s="196"/>
      <c r="T991" s="196"/>
      <c r="U991" s="196"/>
      <c r="V991" s="196"/>
      <c r="W991" s="196"/>
      <c r="X991" s="196"/>
      <c r="Y991" s="196"/>
      <c r="Z991" s="196"/>
      <c r="AA991" s="196"/>
      <c r="AB991" s="196"/>
    </row>
    <row r="992" spans="1:30" ht="6" customHeight="1" x14ac:dyDescent="0.25"/>
    <row r="993" spans="1:30" ht="16.5" customHeight="1" x14ac:dyDescent="0.25">
      <c r="A993" s="182" t="s">
        <v>1267</v>
      </c>
      <c r="B993" s="182"/>
      <c r="C993" s="182"/>
      <c r="D993" s="182"/>
      <c r="E993" s="182"/>
      <c r="F993" s="182"/>
      <c r="G993" s="182"/>
      <c r="H993" s="182"/>
      <c r="I993" s="182"/>
      <c r="J993" s="182"/>
      <c r="K993" s="182"/>
      <c r="L993" s="182"/>
      <c r="M993" s="182"/>
      <c r="N993" s="182"/>
      <c r="O993" s="182"/>
      <c r="P993" s="182"/>
      <c r="Q993" s="182"/>
      <c r="R993" s="182"/>
      <c r="S993" s="182"/>
      <c r="U993" s="157" t="s">
        <v>2</v>
      </c>
      <c r="W993" s="157" t="s">
        <v>2</v>
      </c>
      <c r="Y993" s="194" t="s">
        <v>1061</v>
      </c>
      <c r="Z993" s="194"/>
      <c r="AC993" s="195">
        <v>69028.850000000006</v>
      </c>
      <c r="AD993" s="195"/>
    </row>
    <row r="994" spans="1:30" ht="6.75" customHeight="1" x14ac:dyDescent="0.25"/>
    <row r="995" spans="1:30" ht="14.25" customHeight="1" x14ac:dyDescent="0.25">
      <c r="A995" s="199" t="s">
        <v>1268</v>
      </c>
      <c r="B995" s="199"/>
      <c r="C995" s="199"/>
      <c r="D995" s="199"/>
      <c r="E995" s="199"/>
      <c r="F995" s="199"/>
      <c r="G995" s="199"/>
      <c r="H995" s="199"/>
      <c r="I995" s="199"/>
      <c r="J995" s="199"/>
      <c r="K995" s="199"/>
      <c r="L995" s="199"/>
      <c r="M995" s="199"/>
      <c r="N995" s="199"/>
      <c r="O995" s="199"/>
    </row>
    <row r="996" spans="1:30" x14ac:dyDescent="0.25">
      <c r="B996" s="200" t="s">
        <v>294</v>
      </c>
      <c r="C996" s="200"/>
      <c r="D996" s="200"/>
      <c r="F996" s="200" t="s">
        <v>295</v>
      </c>
      <c r="G996" s="200"/>
      <c r="H996" s="200"/>
      <c r="I996" s="200"/>
      <c r="J996" s="200" t="s">
        <v>296</v>
      </c>
      <c r="K996" s="200"/>
      <c r="L996" s="200"/>
      <c r="N996" s="200" t="s">
        <v>297</v>
      </c>
      <c r="O996" s="200"/>
      <c r="P996" s="200"/>
      <c r="Q996" s="200"/>
      <c r="R996" s="200"/>
      <c r="S996" s="200"/>
      <c r="T996" s="200"/>
      <c r="U996" s="200"/>
      <c r="V996" s="200"/>
      <c r="W996" s="200"/>
      <c r="X996" s="200"/>
      <c r="Y996" s="200"/>
      <c r="Z996" s="200"/>
      <c r="AA996" s="200"/>
      <c r="AC996" s="201" t="s">
        <v>298</v>
      </c>
      <c r="AD996" s="201"/>
    </row>
    <row r="997" spans="1:30" x14ac:dyDescent="0.25">
      <c r="B997" s="184" t="s">
        <v>1262</v>
      </c>
      <c r="C997" s="184"/>
      <c r="D997" s="184"/>
      <c r="F997" s="184" t="s">
        <v>568</v>
      </c>
      <c r="G997" s="184"/>
      <c r="H997" s="184"/>
      <c r="I997" s="184"/>
      <c r="J997" s="184" t="s">
        <v>1263</v>
      </c>
      <c r="K997" s="184"/>
      <c r="L997" s="184"/>
      <c r="N997" s="184" t="s">
        <v>1264</v>
      </c>
      <c r="O997" s="184"/>
      <c r="P997" s="184"/>
      <c r="Q997" s="184"/>
      <c r="R997" s="184"/>
      <c r="S997" s="184"/>
      <c r="T997" s="184"/>
      <c r="U997" s="184"/>
      <c r="V997" s="184"/>
      <c r="W997" s="184"/>
      <c r="X997" s="184"/>
      <c r="Y997" s="184"/>
      <c r="Z997" s="184"/>
      <c r="AA997" s="184"/>
      <c r="AC997" s="198">
        <v>14800</v>
      </c>
      <c r="AD997" s="198"/>
    </row>
    <row r="998" spans="1:30" x14ac:dyDescent="0.25">
      <c r="C998" s="157" t="s">
        <v>2</v>
      </c>
      <c r="G998" s="157" t="s">
        <v>2</v>
      </c>
      <c r="K998" s="157" t="s">
        <v>2</v>
      </c>
      <c r="O998" s="196" t="s">
        <v>1269</v>
      </c>
      <c r="P998" s="196"/>
      <c r="Q998" s="196"/>
      <c r="R998" s="196"/>
      <c r="S998" s="196"/>
      <c r="T998" s="196"/>
      <c r="U998" s="196"/>
      <c r="V998" s="196"/>
      <c r="W998" s="196"/>
      <c r="X998" s="196"/>
      <c r="Y998" s="196"/>
      <c r="Z998" s="196"/>
      <c r="AA998" s="196"/>
      <c r="AB998" s="196"/>
    </row>
    <row r="999" spans="1:30" x14ac:dyDescent="0.25">
      <c r="B999" s="184" t="s">
        <v>1270</v>
      </c>
      <c r="C999" s="184"/>
      <c r="D999" s="184"/>
      <c r="F999" s="184" t="s">
        <v>568</v>
      </c>
      <c r="G999" s="184"/>
      <c r="H999" s="184"/>
      <c r="I999" s="184"/>
      <c r="J999" s="184" t="s">
        <v>1271</v>
      </c>
      <c r="K999" s="184"/>
      <c r="L999" s="184"/>
      <c r="N999" s="184" t="s">
        <v>1272</v>
      </c>
      <c r="O999" s="184"/>
      <c r="P999" s="184"/>
      <c r="Q999" s="184"/>
      <c r="R999" s="184"/>
      <c r="S999" s="184"/>
      <c r="T999" s="184"/>
      <c r="U999" s="184"/>
      <c r="V999" s="184"/>
      <c r="W999" s="184"/>
      <c r="X999" s="184"/>
      <c r="Y999" s="184"/>
      <c r="Z999" s="184"/>
      <c r="AA999" s="184"/>
      <c r="AC999" s="198">
        <v>10500</v>
      </c>
      <c r="AD999" s="198"/>
    </row>
    <row r="1000" spans="1:30" x14ac:dyDescent="0.25">
      <c r="C1000" s="157" t="s">
        <v>2</v>
      </c>
      <c r="G1000" s="157" t="s">
        <v>2</v>
      </c>
      <c r="K1000" s="157" t="s">
        <v>2</v>
      </c>
      <c r="O1000" s="196" t="s">
        <v>1273</v>
      </c>
      <c r="P1000" s="196"/>
      <c r="Q1000" s="196"/>
      <c r="R1000" s="196"/>
      <c r="S1000" s="196"/>
      <c r="T1000" s="196"/>
      <c r="U1000" s="196"/>
      <c r="V1000" s="196"/>
      <c r="W1000" s="196"/>
      <c r="X1000" s="196"/>
      <c r="Y1000" s="196"/>
      <c r="Z1000" s="196"/>
      <c r="AA1000" s="196"/>
      <c r="AB1000" s="196"/>
    </row>
    <row r="1001" spans="1:30" ht="6" customHeight="1" x14ac:dyDescent="0.25"/>
    <row r="1002" spans="1:30" ht="16.5" customHeight="1" x14ac:dyDescent="0.25">
      <c r="A1002" s="182" t="s">
        <v>1274</v>
      </c>
      <c r="B1002" s="182"/>
      <c r="C1002" s="182"/>
      <c r="D1002" s="182"/>
      <c r="E1002" s="182"/>
      <c r="F1002" s="182"/>
      <c r="G1002" s="182"/>
      <c r="H1002" s="182"/>
      <c r="I1002" s="182"/>
      <c r="J1002" s="182"/>
      <c r="K1002" s="182"/>
      <c r="L1002" s="182"/>
      <c r="M1002" s="182"/>
      <c r="N1002" s="182"/>
      <c r="O1002" s="182"/>
      <c r="P1002" s="182"/>
      <c r="Q1002" s="182"/>
      <c r="R1002" s="182"/>
      <c r="S1002" s="182"/>
      <c r="U1002" s="157" t="s">
        <v>2</v>
      </c>
      <c r="W1002" s="157" t="s">
        <v>2</v>
      </c>
      <c r="Y1002" s="194" t="s">
        <v>1061</v>
      </c>
      <c r="Z1002" s="194"/>
      <c r="AC1002" s="195">
        <v>25300</v>
      </c>
      <c r="AD1002" s="195"/>
    </row>
    <row r="1003" spans="1:30" ht="6.75" customHeight="1" x14ac:dyDescent="0.25"/>
    <row r="1004" spans="1:30" ht="14.25" customHeight="1" x14ac:dyDescent="0.25">
      <c r="A1004" s="199" t="s">
        <v>1275</v>
      </c>
      <c r="B1004" s="199"/>
      <c r="C1004" s="199"/>
      <c r="D1004" s="199"/>
      <c r="E1004" s="199"/>
      <c r="F1004" s="199"/>
      <c r="G1004" s="199"/>
      <c r="H1004" s="199"/>
      <c r="I1004" s="199"/>
      <c r="J1004" s="199"/>
      <c r="K1004" s="199"/>
      <c r="L1004" s="199"/>
      <c r="M1004" s="199"/>
      <c r="N1004" s="199"/>
      <c r="O1004" s="199"/>
    </row>
    <row r="1005" spans="1:30" x14ac:dyDescent="0.25">
      <c r="B1005" s="200" t="s">
        <v>294</v>
      </c>
      <c r="C1005" s="200"/>
      <c r="D1005" s="200"/>
      <c r="F1005" s="200" t="s">
        <v>295</v>
      </c>
      <c r="G1005" s="200"/>
      <c r="H1005" s="200"/>
      <c r="I1005" s="200"/>
      <c r="J1005" s="200" t="s">
        <v>296</v>
      </c>
      <c r="K1005" s="200"/>
      <c r="L1005" s="200"/>
      <c r="N1005" s="200" t="s">
        <v>297</v>
      </c>
      <c r="O1005" s="200"/>
      <c r="P1005" s="200"/>
      <c r="Q1005" s="200"/>
      <c r="R1005" s="200"/>
      <c r="S1005" s="200"/>
      <c r="T1005" s="200"/>
      <c r="U1005" s="200"/>
      <c r="V1005" s="200"/>
      <c r="W1005" s="200"/>
      <c r="X1005" s="200"/>
      <c r="Y1005" s="200"/>
      <c r="Z1005" s="200"/>
      <c r="AA1005" s="200"/>
      <c r="AC1005" s="201" t="s">
        <v>298</v>
      </c>
      <c r="AD1005" s="201"/>
    </row>
    <row r="1006" spans="1:30" x14ac:dyDescent="0.25">
      <c r="B1006" s="184" t="s">
        <v>498</v>
      </c>
      <c r="C1006" s="184"/>
      <c r="D1006" s="184"/>
      <c r="F1006" s="184" t="s">
        <v>427</v>
      </c>
      <c r="G1006" s="184"/>
      <c r="H1006" s="184"/>
      <c r="I1006" s="184"/>
      <c r="J1006" s="184" t="s">
        <v>419</v>
      </c>
      <c r="K1006" s="184"/>
      <c r="L1006" s="184"/>
      <c r="N1006" s="184" t="s">
        <v>420</v>
      </c>
      <c r="O1006" s="184"/>
      <c r="P1006" s="184"/>
      <c r="Q1006" s="184"/>
      <c r="R1006" s="184"/>
      <c r="S1006" s="184"/>
      <c r="T1006" s="184"/>
      <c r="U1006" s="184"/>
      <c r="V1006" s="184"/>
      <c r="W1006" s="184"/>
      <c r="X1006" s="184"/>
      <c r="Y1006" s="184"/>
      <c r="Z1006" s="184"/>
      <c r="AA1006" s="184"/>
      <c r="AC1006" s="198">
        <v>381.1</v>
      </c>
      <c r="AD1006" s="198"/>
    </row>
    <row r="1007" spans="1:30" x14ac:dyDescent="0.25">
      <c r="C1007" s="157" t="s">
        <v>2</v>
      </c>
      <c r="G1007" s="157" t="s">
        <v>2</v>
      </c>
      <c r="K1007" s="157" t="s">
        <v>2</v>
      </c>
      <c r="O1007" s="196" t="s">
        <v>499</v>
      </c>
      <c r="P1007" s="196"/>
      <c r="Q1007" s="196"/>
      <c r="R1007" s="196"/>
      <c r="S1007" s="196"/>
      <c r="T1007" s="196"/>
      <c r="U1007" s="196"/>
      <c r="V1007" s="196"/>
      <c r="W1007" s="196"/>
      <c r="X1007" s="196"/>
      <c r="Y1007" s="196"/>
      <c r="Z1007" s="196"/>
      <c r="AA1007" s="196"/>
      <c r="AB1007" s="196"/>
    </row>
    <row r="1008" spans="1:30" x14ac:dyDescent="0.25">
      <c r="B1008" s="184" t="s">
        <v>1276</v>
      </c>
      <c r="C1008" s="184"/>
      <c r="D1008" s="184"/>
      <c r="F1008" s="184" t="s">
        <v>522</v>
      </c>
      <c r="G1008" s="184"/>
      <c r="H1008" s="184"/>
      <c r="I1008" s="184"/>
      <c r="J1008" s="184" t="s">
        <v>1277</v>
      </c>
      <c r="K1008" s="184"/>
      <c r="L1008" s="184"/>
      <c r="N1008" s="184" t="s">
        <v>1278</v>
      </c>
      <c r="O1008" s="184"/>
      <c r="P1008" s="184"/>
      <c r="Q1008" s="184"/>
      <c r="R1008" s="184"/>
      <c r="S1008" s="184"/>
      <c r="T1008" s="184"/>
      <c r="U1008" s="184"/>
      <c r="V1008" s="184"/>
      <c r="W1008" s="184"/>
      <c r="X1008" s="184"/>
      <c r="Y1008" s="184"/>
      <c r="Z1008" s="184"/>
      <c r="AA1008" s="184"/>
      <c r="AC1008" s="198">
        <v>12000</v>
      </c>
      <c r="AD1008" s="198"/>
    </row>
    <row r="1009" spans="1:30" x14ac:dyDescent="0.25">
      <c r="C1009" s="157" t="s">
        <v>2</v>
      </c>
      <c r="G1009" s="157" t="s">
        <v>2</v>
      </c>
      <c r="K1009" s="157" t="s">
        <v>2</v>
      </c>
      <c r="O1009" s="196" t="s">
        <v>1279</v>
      </c>
      <c r="P1009" s="196"/>
      <c r="Q1009" s="196"/>
      <c r="R1009" s="196"/>
      <c r="S1009" s="196"/>
      <c r="T1009" s="196"/>
      <c r="U1009" s="196"/>
      <c r="V1009" s="196"/>
      <c r="W1009" s="196"/>
      <c r="X1009" s="196"/>
      <c r="Y1009" s="196"/>
      <c r="Z1009" s="196"/>
      <c r="AA1009" s="196"/>
      <c r="AB1009" s="196"/>
    </row>
    <row r="1010" spans="1:30" ht="44.25" customHeight="1" x14ac:dyDescent="0.25"/>
    <row r="1011" spans="1:30" ht="12" customHeight="1" x14ac:dyDescent="0.25"/>
    <row r="1012" spans="1:30" ht="13.5" customHeight="1" x14ac:dyDescent="0.25">
      <c r="A1012" s="182" t="s">
        <v>380</v>
      </c>
      <c r="B1012" s="182"/>
      <c r="C1012" s="182"/>
      <c r="D1012" s="182"/>
      <c r="E1012" s="182"/>
      <c r="F1012" s="182"/>
      <c r="G1012" s="182"/>
      <c r="H1012" s="182"/>
      <c r="I1012" s="182"/>
      <c r="J1012" s="182"/>
      <c r="K1012" s="182"/>
      <c r="L1012" s="182"/>
      <c r="M1012" s="182"/>
      <c r="R1012" s="183" t="s">
        <v>1280</v>
      </c>
      <c r="S1012" s="183"/>
      <c r="T1012" s="183"/>
      <c r="U1012" s="183"/>
      <c r="V1012" s="183"/>
      <c r="W1012" s="183"/>
      <c r="X1012" s="183"/>
      <c r="Y1012" s="183"/>
      <c r="Z1012" s="183"/>
      <c r="AA1012" s="183"/>
      <c r="AB1012" s="183"/>
      <c r="AC1012" s="183"/>
      <c r="AD1012" s="183"/>
    </row>
    <row r="1013" spans="1:30" ht="25.5" customHeight="1" x14ac:dyDescent="0.25">
      <c r="C1013" s="188" t="s">
        <v>290</v>
      </c>
      <c r="D1013" s="188"/>
      <c r="E1013" s="188"/>
      <c r="F1013" s="188"/>
      <c r="G1013" s="188"/>
      <c r="H1013" s="188"/>
      <c r="I1013" s="188"/>
      <c r="J1013" s="188"/>
      <c r="K1013" s="188"/>
      <c r="L1013" s="188"/>
      <c r="M1013" s="188"/>
      <c r="N1013" s="188"/>
      <c r="O1013" s="188"/>
      <c r="P1013" s="188"/>
      <c r="Q1013" s="188"/>
      <c r="R1013" s="188"/>
      <c r="S1013" s="188"/>
      <c r="T1013" s="188"/>
      <c r="U1013" s="188"/>
      <c r="V1013" s="188"/>
      <c r="W1013" s="188"/>
      <c r="X1013" s="188"/>
      <c r="Y1013" s="188"/>
      <c r="Z1013" s="188"/>
      <c r="AA1013" s="188"/>
      <c r="AB1013" s="188"/>
      <c r="AC1013" s="188"/>
    </row>
    <row r="1014" spans="1:30" ht="7.5" customHeight="1" x14ac:dyDescent="0.25"/>
    <row r="1015" spans="1:30" ht="18.75" customHeight="1" x14ac:dyDescent="0.25">
      <c r="I1015" s="202" t="s">
        <v>291</v>
      </c>
      <c r="J1015" s="202"/>
      <c r="K1015" s="202"/>
      <c r="L1015" s="202"/>
      <c r="M1015" s="202"/>
      <c r="N1015" s="202"/>
      <c r="O1015" s="202"/>
      <c r="P1015" s="202"/>
      <c r="S1015" s="203" t="s">
        <v>292</v>
      </c>
      <c r="T1015" s="203"/>
      <c r="U1015" s="203"/>
      <c r="V1015" s="203"/>
      <c r="W1015" s="203"/>
      <c r="X1015" s="203"/>
      <c r="Y1015" s="203"/>
    </row>
    <row r="1016" spans="1:30" ht="6.75" customHeight="1" x14ac:dyDescent="0.25"/>
    <row r="1017" spans="1:30" ht="14.25" customHeight="1" x14ac:dyDescent="0.25">
      <c r="A1017" s="199" t="s">
        <v>1275</v>
      </c>
      <c r="B1017" s="199"/>
      <c r="C1017" s="199"/>
      <c r="D1017" s="199"/>
      <c r="E1017" s="199"/>
      <c r="F1017" s="199"/>
      <c r="G1017" s="199"/>
      <c r="H1017" s="199"/>
      <c r="I1017" s="199"/>
      <c r="J1017" s="199"/>
      <c r="K1017" s="199"/>
      <c r="L1017" s="199"/>
      <c r="M1017" s="199"/>
      <c r="N1017" s="199"/>
      <c r="O1017" s="199"/>
    </row>
    <row r="1018" spans="1:30" x14ac:dyDescent="0.25">
      <c r="B1018" s="200" t="s">
        <v>294</v>
      </c>
      <c r="C1018" s="200"/>
      <c r="D1018" s="200"/>
      <c r="F1018" s="200" t="s">
        <v>295</v>
      </c>
      <c r="G1018" s="200"/>
      <c r="H1018" s="200"/>
      <c r="I1018" s="200"/>
      <c r="J1018" s="200" t="s">
        <v>296</v>
      </c>
      <c r="K1018" s="200"/>
      <c r="L1018" s="200"/>
      <c r="N1018" s="200" t="s">
        <v>297</v>
      </c>
      <c r="O1018" s="200"/>
      <c r="P1018" s="200"/>
      <c r="Q1018" s="200"/>
      <c r="R1018" s="200"/>
      <c r="S1018" s="200"/>
      <c r="T1018" s="200"/>
      <c r="U1018" s="200"/>
      <c r="V1018" s="200"/>
      <c r="W1018" s="200"/>
      <c r="X1018" s="200"/>
      <c r="Y1018" s="200"/>
      <c r="Z1018" s="200"/>
      <c r="AA1018" s="200"/>
      <c r="AC1018" s="201" t="s">
        <v>298</v>
      </c>
      <c r="AD1018" s="201"/>
    </row>
    <row r="1019" spans="1:30" x14ac:dyDescent="0.25">
      <c r="B1019" s="184" t="s">
        <v>1281</v>
      </c>
      <c r="C1019" s="184"/>
      <c r="D1019" s="184"/>
      <c r="F1019" s="184" t="s">
        <v>682</v>
      </c>
      <c r="G1019" s="184"/>
      <c r="H1019" s="184"/>
      <c r="I1019" s="184"/>
      <c r="J1019" s="184" t="s">
        <v>1282</v>
      </c>
      <c r="K1019" s="184"/>
      <c r="L1019" s="184"/>
      <c r="N1019" s="184" t="s">
        <v>1283</v>
      </c>
      <c r="O1019" s="184"/>
      <c r="P1019" s="184"/>
      <c r="Q1019" s="184"/>
      <c r="R1019" s="184"/>
      <c r="S1019" s="184"/>
      <c r="T1019" s="184"/>
      <c r="U1019" s="184"/>
      <c r="V1019" s="184"/>
      <c r="W1019" s="184"/>
      <c r="X1019" s="184"/>
      <c r="Y1019" s="184"/>
      <c r="Z1019" s="184"/>
      <c r="AA1019" s="184"/>
      <c r="AC1019" s="198">
        <v>562.97</v>
      </c>
      <c r="AD1019" s="198"/>
    </row>
    <row r="1020" spans="1:30" x14ac:dyDescent="0.25">
      <c r="C1020" s="157" t="s">
        <v>2</v>
      </c>
      <c r="G1020" s="157" t="s">
        <v>2</v>
      </c>
      <c r="K1020" s="157" t="s">
        <v>2</v>
      </c>
      <c r="O1020" s="196" t="s">
        <v>1284</v>
      </c>
      <c r="P1020" s="196"/>
      <c r="Q1020" s="196"/>
      <c r="R1020" s="196"/>
      <c r="S1020" s="196"/>
      <c r="T1020" s="196"/>
      <c r="U1020" s="196"/>
      <c r="V1020" s="196"/>
      <c r="W1020" s="196"/>
      <c r="X1020" s="196"/>
      <c r="Y1020" s="196"/>
      <c r="Z1020" s="196"/>
      <c r="AA1020" s="196"/>
      <c r="AB1020" s="196"/>
      <c r="AC1020" s="197">
        <v>506.25</v>
      </c>
      <c r="AD1020" s="197"/>
    </row>
    <row r="1021" spans="1:30" x14ac:dyDescent="0.25">
      <c r="C1021" s="157" t="s">
        <v>2</v>
      </c>
      <c r="G1021" s="157" t="s">
        <v>2</v>
      </c>
      <c r="K1021" s="157" t="s">
        <v>2</v>
      </c>
      <c r="O1021" s="196" t="s">
        <v>891</v>
      </c>
      <c r="P1021" s="196"/>
      <c r="Q1021" s="196"/>
      <c r="R1021" s="196"/>
      <c r="S1021" s="196"/>
      <c r="T1021" s="196"/>
      <c r="U1021" s="196"/>
      <c r="V1021" s="196"/>
      <c r="W1021" s="196"/>
      <c r="X1021" s="196"/>
      <c r="Y1021" s="196"/>
      <c r="Z1021" s="196"/>
      <c r="AA1021" s="196"/>
      <c r="AB1021" s="196"/>
      <c r="AC1021" s="197">
        <v>16.22</v>
      </c>
      <c r="AD1021" s="197"/>
    </row>
    <row r="1022" spans="1:30" x14ac:dyDescent="0.25">
      <c r="C1022" s="157" t="s">
        <v>2</v>
      </c>
      <c r="G1022" s="157" t="s">
        <v>2</v>
      </c>
      <c r="K1022" s="157" t="s">
        <v>2</v>
      </c>
      <c r="O1022" s="196" t="s">
        <v>1285</v>
      </c>
      <c r="P1022" s="196"/>
      <c r="Q1022" s="196"/>
      <c r="R1022" s="196"/>
      <c r="S1022" s="196"/>
      <c r="T1022" s="196"/>
      <c r="U1022" s="196"/>
      <c r="V1022" s="196"/>
      <c r="W1022" s="196"/>
      <c r="X1022" s="196"/>
      <c r="Y1022" s="196"/>
      <c r="Z1022" s="196"/>
      <c r="AA1022" s="196"/>
      <c r="AB1022" s="196"/>
      <c r="AC1022" s="197">
        <v>40.5</v>
      </c>
      <c r="AD1022" s="197"/>
    </row>
    <row r="1023" spans="1:30" ht="6" customHeight="1" x14ac:dyDescent="0.25"/>
    <row r="1024" spans="1:30" ht="16.5" customHeight="1" x14ac:dyDescent="0.25">
      <c r="A1024" s="182" t="s">
        <v>1286</v>
      </c>
      <c r="B1024" s="182"/>
      <c r="C1024" s="182"/>
      <c r="D1024" s="182"/>
      <c r="E1024" s="182"/>
      <c r="F1024" s="182"/>
      <c r="G1024" s="182"/>
      <c r="H1024" s="182"/>
      <c r="I1024" s="182"/>
      <c r="J1024" s="182"/>
      <c r="K1024" s="182"/>
      <c r="L1024" s="182"/>
      <c r="M1024" s="182"/>
      <c r="N1024" s="182"/>
      <c r="O1024" s="182"/>
      <c r="P1024" s="182"/>
      <c r="Q1024" s="182"/>
      <c r="R1024" s="182"/>
      <c r="S1024" s="182"/>
      <c r="U1024" s="157" t="s">
        <v>2</v>
      </c>
      <c r="W1024" s="157" t="s">
        <v>2</v>
      </c>
      <c r="Y1024" s="194" t="s">
        <v>1061</v>
      </c>
      <c r="Z1024" s="194"/>
      <c r="AC1024" s="195">
        <v>12944.07</v>
      </c>
      <c r="AD1024" s="195"/>
    </row>
    <row r="1025" spans="1:30" ht="6.75" customHeight="1" x14ac:dyDescent="0.25"/>
    <row r="1026" spans="1:30" ht="14.25" customHeight="1" x14ac:dyDescent="0.25">
      <c r="A1026" s="199" t="s">
        <v>1287</v>
      </c>
      <c r="B1026" s="199"/>
      <c r="C1026" s="199"/>
      <c r="D1026" s="199"/>
      <c r="E1026" s="199"/>
      <c r="F1026" s="199"/>
      <c r="G1026" s="199"/>
      <c r="H1026" s="199"/>
      <c r="I1026" s="199"/>
      <c r="J1026" s="199"/>
      <c r="K1026" s="199"/>
      <c r="L1026" s="199"/>
      <c r="M1026" s="199"/>
      <c r="N1026" s="199"/>
      <c r="O1026" s="199"/>
    </row>
    <row r="1027" spans="1:30" x14ac:dyDescent="0.25">
      <c r="B1027" s="200" t="s">
        <v>294</v>
      </c>
      <c r="C1027" s="200"/>
      <c r="D1027" s="200"/>
      <c r="F1027" s="200" t="s">
        <v>295</v>
      </c>
      <c r="G1027" s="200"/>
      <c r="H1027" s="200"/>
      <c r="I1027" s="200"/>
      <c r="J1027" s="200" t="s">
        <v>296</v>
      </c>
      <c r="K1027" s="200"/>
      <c r="L1027" s="200"/>
      <c r="N1027" s="200" t="s">
        <v>297</v>
      </c>
      <c r="O1027" s="200"/>
      <c r="P1027" s="200"/>
      <c r="Q1027" s="200"/>
      <c r="R1027" s="200"/>
      <c r="S1027" s="200"/>
      <c r="T1027" s="200"/>
      <c r="U1027" s="200"/>
      <c r="V1027" s="200"/>
      <c r="W1027" s="200"/>
      <c r="X1027" s="200"/>
      <c r="Y1027" s="200"/>
      <c r="Z1027" s="200"/>
      <c r="AA1027" s="200"/>
      <c r="AC1027" s="201" t="s">
        <v>298</v>
      </c>
      <c r="AD1027" s="201"/>
    </row>
    <row r="1028" spans="1:30" x14ac:dyDescent="0.25">
      <c r="B1028" s="184" t="s">
        <v>1288</v>
      </c>
      <c r="C1028" s="184"/>
      <c r="D1028" s="184"/>
      <c r="F1028" s="184" t="s">
        <v>427</v>
      </c>
      <c r="G1028" s="184"/>
      <c r="H1028" s="184"/>
      <c r="I1028" s="184"/>
      <c r="J1028" s="184" t="s">
        <v>1258</v>
      </c>
      <c r="K1028" s="184"/>
      <c r="L1028" s="184"/>
      <c r="N1028" s="184" t="s">
        <v>1259</v>
      </c>
      <c r="O1028" s="184"/>
      <c r="P1028" s="184"/>
      <c r="Q1028" s="184"/>
      <c r="R1028" s="184"/>
      <c r="S1028" s="184"/>
      <c r="T1028" s="184"/>
      <c r="U1028" s="184"/>
      <c r="V1028" s="184"/>
      <c r="W1028" s="184"/>
      <c r="X1028" s="184"/>
      <c r="Y1028" s="184"/>
      <c r="Z1028" s="184"/>
      <c r="AA1028" s="184"/>
      <c r="AC1028" s="198">
        <v>6936</v>
      </c>
      <c r="AD1028" s="198"/>
    </row>
    <row r="1029" spans="1:30" x14ac:dyDescent="0.25">
      <c r="C1029" s="157" t="s">
        <v>2</v>
      </c>
      <c r="G1029" s="157" t="s">
        <v>2</v>
      </c>
      <c r="K1029" s="157" t="s">
        <v>2</v>
      </c>
      <c r="O1029" s="196" t="s">
        <v>1289</v>
      </c>
      <c r="P1029" s="196"/>
      <c r="Q1029" s="196"/>
      <c r="R1029" s="196"/>
      <c r="S1029" s="196"/>
      <c r="T1029" s="196"/>
      <c r="U1029" s="196"/>
      <c r="V1029" s="196"/>
      <c r="W1029" s="196"/>
      <c r="X1029" s="196"/>
      <c r="Y1029" s="196"/>
      <c r="Z1029" s="196"/>
      <c r="AA1029" s="196"/>
      <c r="AB1029" s="196"/>
    </row>
    <row r="1030" spans="1:30" ht="6" customHeight="1" x14ac:dyDescent="0.25"/>
    <row r="1031" spans="1:30" ht="16.5" customHeight="1" x14ac:dyDescent="0.25">
      <c r="A1031" s="182" t="s">
        <v>1290</v>
      </c>
      <c r="B1031" s="182"/>
      <c r="C1031" s="182"/>
      <c r="D1031" s="182"/>
      <c r="E1031" s="182"/>
      <c r="F1031" s="182"/>
      <c r="G1031" s="182"/>
      <c r="H1031" s="182"/>
      <c r="I1031" s="182"/>
      <c r="J1031" s="182"/>
      <c r="K1031" s="182"/>
      <c r="L1031" s="182"/>
      <c r="M1031" s="182"/>
      <c r="N1031" s="182"/>
      <c r="O1031" s="182"/>
      <c r="P1031" s="182"/>
      <c r="Q1031" s="182"/>
      <c r="R1031" s="182"/>
      <c r="S1031" s="182"/>
      <c r="U1031" s="157" t="s">
        <v>2</v>
      </c>
      <c r="W1031" s="157" t="s">
        <v>2</v>
      </c>
      <c r="Y1031" s="194" t="s">
        <v>1061</v>
      </c>
      <c r="Z1031" s="194"/>
      <c r="AC1031" s="195">
        <v>6936</v>
      </c>
      <c r="AD1031" s="195"/>
    </row>
    <row r="1032" spans="1:30" ht="6.75" customHeight="1" x14ac:dyDescent="0.25"/>
    <row r="1033" spans="1:30" ht="14.25" customHeight="1" x14ac:dyDescent="0.25">
      <c r="A1033" s="199" t="s">
        <v>1291</v>
      </c>
      <c r="B1033" s="199"/>
      <c r="C1033" s="199"/>
      <c r="D1033" s="199"/>
      <c r="E1033" s="199"/>
      <c r="F1033" s="199"/>
      <c r="G1033" s="199"/>
      <c r="H1033" s="199"/>
      <c r="I1033" s="199"/>
      <c r="J1033" s="199"/>
      <c r="K1033" s="199"/>
      <c r="L1033" s="199"/>
      <c r="M1033" s="199"/>
      <c r="N1033" s="199"/>
      <c r="O1033" s="199"/>
    </row>
    <row r="1034" spans="1:30" x14ac:dyDescent="0.25">
      <c r="B1034" s="200" t="s">
        <v>294</v>
      </c>
      <c r="C1034" s="200"/>
      <c r="D1034" s="200"/>
      <c r="F1034" s="200" t="s">
        <v>295</v>
      </c>
      <c r="G1034" s="200"/>
      <c r="H1034" s="200"/>
      <c r="I1034" s="200"/>
      <c r="J1034" s="200" t="s">
        <v>296</v>
      </c>
      <c r="K1034" s="200"/>
      <c r="L1034" s="200"/>
      <c r="N1034" s="200" t="s">
        <v>297</v>
      </c>
      <c r="O1034" s="200"/>
      <c r="P1034" s="200"/>
      <c r="Q1034" s="200"/>
      <c r="R1034" s="200"/>
      <c r="S1034" s="200"/>
      <c r="T1034" s="200"/>
      <c r="U1034" s="200"/>
      <c r="V1034" s="200"/>
      <c r="W1034" s="200"/>
      <c r="X1034" s="200"/>
      <c r="Y1034" s="200"/>
      <c r="Z1034" s="200"/>
      <c r="AA1034" s="200"/>
      <c r="AC1034" s="201" t="s">
        <v>298</v>
      </c>
      <c r="AD1034" s="201"/>
    </row>
    <row r="1035" spans="1:30" x14ac:dyDescent="0.25">
      <c r="B1035" s="184" t="s">
        <v>1064</v>
      </c>
      <c r="C1035" s="184"/>
      <c r="D1035" s="184"/>
      <c r="F1035" s="184" t="s">
        <v>305</v>
      </c>
      <c r="G1035" s="184"/>
      <c r="H1035" s="184"/>
      <c r="I1035" s="184"/>
      <c r="J1035" s="184" t="s">
        <v>419</v>
      </c>
      <c r="K1035" s="184"/>
      <c r="L1035" s="184"/>
      <c r="N1035" s="184" t="s">
        <v>420</v>
      </c>
      <c r="O1035" s="184"/>
      <c r="P1035" s="184"/>
      <c r="Q1035" s="184"/>
      <c r="R1035" s="184"/>
      <c r="S1035" s="184"/>
      <c r="T1035" s="184"/>
      <c r="U1035" s="184"/>
      <c r="V1035" s="184"/>
      <c r="W1035" s="184"/>
      <c r="X1035" s="184"/>
      <c r="Y1035" s="184"/>
      <c r="Z1035" s="184"/>
      <c r="AA1035" s="184"/>
      <c r="AC1035" s="198">
        <v>-114.33</v>
      </c>
      <c r="AD1035" s="198"/>
    </row>
    <row r="1036" spans="1:30" x14ac:dyDescent="0.25">
      <c r="C1036" s="157" t="s">
        <v>2</v>
      </c>
      <c r="G1036" s="157" t="s">
        <v>2</v>
      </c>
      <c r="K1036" s="157" t="s">
        <v>2</v>
      </c>
      <c r="O1036" s="196" t="s">
        <v>1065</v>
      </c>
      <c r="P1036" s="196"/>
      <c r="Q1036" s="196"/>
      <c r="R1036" s="196"/>
      <c r="S1036" s="196"/>
      <c r="T1036" s="196"/>
      <c r="U1036" s="196"/>
      <c r="V1036" s="196"/>
      <c r="W1036" s="196"/>
      <c r="X1036" s="196"/>
      <c r="Y1036" s="196"/>
      <c r="Z1036" s="196"/>
      <c r="AA1036" s="196"/>
      <c r="AB1036" s="196"/>
    </row>
    <row r="1037" spans="1:30" x14ac:dyDescent="0.25">
      <c r="B1037" s="184" t="s">
        <v>1069</v>
      </c>
      <c r="C1037" s="184"/>
      <c r="D1037" s="184"/>
      <c r="F1037" s="184" t="s">
        <v>311</v>
      </c>
      <c r="G1037" s="184"/>
      <c r="H1037" s="184"/>
      <c r="I1037" s="184"/>
      <c r="J1037" s="184" t="s">
        <v>1070</v>
      </c>
      <c r="K1037" s="184"/>
      <c r="L1037" s="184"/>
      <c r="N1037" s="184" t="s">
        <v>1071</v>
      </c>
      <c r="O1037" s="184"/>
      <c r="P1037" s="184"/>
      <c r="Q1037" s="184"/>
      <c r="R1037" s="184"/>
      <c r="S1037" s="184"/>
      <c r="T1037" s="184"/>
      <c r="U1037" s="184"/>
      <c r="V1037" s="184"/>
      <c r="W1037" s="184"/>
      <c r="X1037" s="184"/>
      <c r="Y1037" s="184"/>
      <c r="Z1037" s="184"/>
      <c r="AA1037" s="184"/>
      <c r="AC1037" s="198">
        <v>620.03</v>
      </c>
      <c r="AD1037" s="198"/>
    </row>
    <row r="1038" spans="1:30" x14ac:dyDescent="0.25">
      <c r="C1038" s="157" t="s">
        <v>2</v>
      </c>
      <c r="G1038" s="157" t="s">
        <v>2</v>
      </c>
      <c r="K1038" s="157" t="s">
        <v>2</v>
      </c>
      <c r="O1038" s="196" t="s">
        <v>1072</v>
      </c>
      <c r="P1038" s="196"/>
      <c r="Q1038" s="196"/>
      <c r="R1038" s="196"/>
      <c r="S1038" s="196"/>
      <c r="T1038" s="196"/>
      <c r="U1038" s="196"/>
      <c r="V1038" s="196"/>
      <c r="W1038" s="196"/>
      <c r="X1038" s="196"/>
      <c r="Y1038" s="196"/>
      <c r="Z1038" s="196"/>
      <c r="AA1038" s="196"/>
      <c r="AB1038" s="196"/>
    </row>
    <row r="1039" spans="1:30" x14ac:dyDescent="0.25">
      <c r="B1039" s="184" t="s">
        <v>1292</v>
      </c>
      <c r="C1039" s="184"/>
      <c r="D1039" s="184"/>
      <c r="F1039" s="184" t="s">
        <v>1293</v>
      </c>
      <c r="G1039" s="184"/>
      <c r="H1039" s="184"/>
      <c r="I1039" s="184"/>
      <c r="J1039" s="184" t="s">
        <v>1294</v>
      </c>
      <c r="K1039" s="184"/>
      <c r="L1039" s="184"/>
      <c r="N1039" s="184" t="s">
        <v>1295</v>
      </c>
      <c r="O1039" s="184"/>
      <c r="P1039" s="184"/>
      <c r="Q1039" s="184"/>
      <c r="R1039" s="184"/>
      <c r="S1039" s="184"/>
      <c r="T1039" s="184"/>
      <c r="U1039" s="184"/>
      <c r="V1039" s="184"/>
      <c r="W1039" s="184"/>
      <c r="X1039" s="184"/>
      <c r="Y1039" s="184"/>
      <c r="Z1039" s="184"/>
      <c r="AA1039" s="184"/>
      <c r="AC1039" s="198">
        <v>5000</v>
      </c>
      <c r="AD1039" s="198"/>
    </row>
    <row r="1040" spans="1:30" x14ac:dyDescent="0.25">
      <c r="C1040" s="157" t="s">
        <v>2</v>
      </c>
      <c r="G1040" s="157" t="s">
        <v>2</v>
      </c>
      <c r="K1040" s="157" t="s">
        <v>2</v>
      </c>
      <c r="O1040" s="196" t="s">
        <v>1296</v>
      </c>
      <c r="P1040" s="196"/>
      <c r="Q1040" s="196"/>
      <c r="R1040" s="196"/>
      <c r="S1040" s="196"/>
      <c r="T1040" s="196"/>
      <c r="U1040" s="196"/>
      <c r="V1040" s="196"/>
      <c r="W1040" s="196"/>
      <c r="X1040" s="196"/>
      <c r="Y1040" s="196"/>
      <c r="Z1040" s="196"/>
      <c r="AA1040" s="196"/>
      <c r="AB1040" s="196"/>
    </row>
    <row r="1041" spans="2:30" x14ac:dyDescent="0.25">
      <c r="B1041" s="184" t="s">
        <v>498</v>
      </c>
      <c r="C1041" s="184"/>
      <c r="D1041" s="184"/>
      <c r="F1041" s="184" t="s">
        <v>427</v>
      </c>
      <c r="G1041" s="184"/>
      <c r="H1041" s="184"/>
      <c r="I1041" s="184"/>
      <c r="J1041" s="184" t="s">
        <v>419</v>
      </c>
      <c r="K1041" s="184"/>
      <c r="L1041" s="184"/>
      <c r="N1041" s="184" t="s">
        <v>420</v>
      </c>
      <c r="O1041" s="184"/>
      <c r="P1041" s="184"/>
      <c r="Q1041" s="184"/>
      <c r="R1041" s="184"/>
      <c r="S1041" s="184"/>
      <c r="T1041" s="184"/>
      <c r="U1041" s="184"/>
      <c r="V1041" s="184"/>
      <c r="W1041" s="184"/>
      <c r="X1041" s="184"/>
      <c r="Y1041" s="184"/>
      <c r="Z1041" s="184"/>
      <c r="AA1041" s="184"/>
      <c r="AC1041" s="198">
        <v>114.33</v>
      </c>
      <c r="AD1041" s="198"/>
    </row>
    <row r="1042" spans="2:30" x14ac:dyDescent="0.25">
      <c r="C1042" s="157" t="s">
        <v>2</v>
      </c>
      <c r="G1042" s="157" t="s">
        <v>2</v>
      </c>
      <c r="K1042" s="157" t="s">
        <v>2</v>
      </c>
      <c r="O1042" s="196" t="s">
        <v>1125</v>
      </c>
      <c r="P1042" s="196"/>
      <c r="Q1042" s="196"/>
      <c r="R1042" s="196"/>
      <c r="S1042" s="196"/>
      <c r="T1042" s="196"/>
      <c r="U1042" s="196"/>
      <c r="V1042" s="196"/>
      <c r="W1042" s="196"/>
      <c r="X1042" s="196"/>
      <c r="Y1042" s="196"/>
      <c r="Z1042" s="196"/>
      <c r="AA1042" s="196"/>
      <c r="AB1042" s="196"/>
    </row>
    <row r="1043" spans="2:30" x14ac:dyDescent="0.25">
      <c r="B1043" s="184" t="s">
        <v>1141</v>
      </c>
      <c r="C1043" s="184"/>
      <c r="D1043" s="184"/>
      <c r="F1043" s="184" t="s">
        <v>522</v>
      </c>
      <c r="G1043" s="184"/>
      <c r="H1043" s="184"/>
      <c r="I1043" s="184"/>
      <c r="J1043" s="184" t="s">
        <v>1086</v>
      </c>
      <c r="K1043" s="184"/>
      <c r="L1043" s="184"/>
      <c r="N1043" s="184" t="s">
        <v>1087</v>
      </c>
      <c r="O1043" s="184"/>
      <c r="P1043" s="184"/>
      <c r="Q1043" s="184"/>
      <c r="R1043" s="184"/>
      <c r="S1043" s="184"/>
      <c r="T1043" s="184"/>
      <c r="U1043" s="184"/>
      <c r="V1043" s="184"/>
      <c r="W1043" s="184"/>
      <c r="X1043" s="184"/>
      <c r="Y1043" s="184"/>
      <c r="Z1043" s="184"/>
      <c r="AA1043" s="184"/>
      <c r="AC1043" s="198">
        <v>33.909999999999997</v>
      </c>
      <c r="AD1043" s="198"/>
    </row>
    <row r="1044" spans="2:30" x14ac:dyDescent="0.25">
      <c r="C1044" s="157" t="s">
        <v>2</v>
      </c>
      <c r="G1044" s="157" t="s">
        <v>2</v>
      </c>
      <c r="K1044" s="157" t="s">
        <v>2</v>
      </c>
      <c r="O1044" s="196" t="s">
        <v>1297</v>
      </c>
      <c r="P1044" s="196"/>
      <c r="Q1044" s="196"/>
      <c r="R1044" s="196"/>
      <c r="S1044" s="196"/>
      <c r="T1044" s="196"/>
      <c r="U1044" s="196"/>
      <c r="V1044" s="196"/>
      <c r="W1044" s="196"/>
      <c r="X1044" s="196"/>
      <c r="Y1044" s="196"/>
      <c r="Z1044" s="196"/>
      <c r="AA1044" s="196"/>
      <c r="AB1044" s="196"/>
    </row>
    <row r="1045" spans="2:30" x14ac:dyDescent="0.25">
      <c r="B1045" s="184" t="s">
        <v>1143</v>
      </c>
      <c r="C1045" s="184"/>
      <c r="D1045" s="184"/>
      <c r="F1045" s="184" t="s">
        <v>522</v>
      </c>
      <c r="G1045" s="184"/>
      <c r="H1045" s="184"/>
      <c r="I1045" s="184"/>
      <c r="J1045" s="184" t="s">
        <v>419</v>
      </c>
      <c r="K1045" s="184"/>
      <c r="L1045" s="184"/>
      <c r="N1045" s="184" t="s">
        <v>420</v>
      </c>
      <c r="O1045" s="184"/>
      <c r="P1045" s="184"/>
      <c r="Q1045" s="184"/>
      <c r="R1045" s="184"/>
      <c r="S1045" s="184"/>
      <c r="T1045" s="184"/>
      <c r="U1045" s="184"/>
      <c r="V1045" s="184"/>
      <c r="W1045" s="184"/>
      <c r="X1045" s="184"/>
      <c r="Y1045" s="184"/>
      <c r="Z1045" s="184"/>
      <c r="AA1045" s="184"/>
      <c r="AC1045" s="198">
        <v>114.33</v>
      </c>
      <c r="AD1045" s="198"/>
    </row>
    <row r="1046" spans="2:30" x14ac:dyDescent="0.25">
      <c r="C1046" s="157" t="s">
        <v>2</v>
      </c>
      <c r="G1046" s="157" t="s">
        <v>2</v>
      </c>
      <c r="K1046" s="157" t="s">
        <v>2</v>
      </c>
      <c r="O1046" s="196" t="s">
        <v>1298</v>
      </c>
      <c r="P1046" s="196"/>
      <c r="Q1046" s="196"/>
      <c r="R1046" s="196"/>
      <c r="S1046" s="196"/>
      <c r="T1046" s="196"/>
      <c r="U1046" s="196"/>
      <c r="V1046" s="196"/>
      <c r="W1046" s="196"/>
      <c r="X1046" s="196"/>
      <c r="Y1046" s="196"/>
      <c r="Z1046" s="196"/>
      <c r="AA1046" s="196"/>
      <c r="AB1046" s="196"/>
    </row>
    <row r="1047" spans="2:30" x14ac:dyDescent="0.25">
      <c r="B1047" s="184" t="s">
        <v>1165</v>
      </c>
      <c r="C1047" s="184"/>
      <c r="D1047" s="184"/>
      <c r="F1047" s="184" t="s">
        <v>568</v>
      </c>
      <c r="G1047" s="184"/>
      <c r="H1047" s="184"/>
      <c r="I1047" s="184"/>
      <c r="J1047" s="184" t="s">
        <v>1166</v>
      </c>
      <c r="K1047" s="184"/>
      <c r="L1047" s="184"/>
      <c r="N1047" s="184" t="s">
        <v>1167</v>
      </c>
      <c r="O1047" s="184"/>
      <c r="P1047" s="184"/>
      <c r="Q1047" s="184"/>
      <c r="R1047" s="184"/>
      <c r="S1047" s="184"/>
      <c r="T1047" s="184"/>
      <c r="U1047" s="184"/>
      <c r="V1047" s="184"/>
      <c r="W1047" s="184"/>
      <c r="X1047" s="184"/>
      <c r="Y1047" s="184"/>
      <c r="Z1047" s="184"/>
      <c r="AA1047" s="184"/>
      <c r="AC1047" s="198">
        <v>9415</v>
      </c>
      <c r="AD1047" s="198"/>
    </row>
    <row r="1048" spans="2:30" x14ac:dyDescent="0.25">
      <c r="C1048" s="157" t="s">
        <v>2</v>
      </c>
      <c r="G1048" s="157" t="s">
        <v>2</v>
      </c>
      <c r="K1048" s="157" t="s">
        <v>2</v>
      </c>
      <c r="O1048" s="196" t="s">
        <v>1299</v>
      </c>
      <c r="P1048" s="196"/>
      <c r="Q1048" s="196"/>
      <c r="R1048" s="196"/>
      <c r="S1048" s="196"/>
      <c r="T1048" s="196"/>
      <c r="U1048" s="196"/>
      <c r="V1048" s="196"/>
      <c r="W1048" s="196"/>
      <c r="X1048" s="196"/>
      <c r="Y1048" s="196"/>
      <c r="Z1048" s="196"/>
      <c r="AA1048" s="196"/>
      <c r="AB1048" s="196"/>
    </row>
    <row r="1049" spans="2:30" x14ac:dyDescent="0.25">
      <c r="B1049" s="184" t="s">
        <v>1174</v>
      </c>
      <c r="C1049" s="184"/>
      <c r="D1049" s="184"/>
      <c r="F1049" s="184" t="s">
        <v>568</v>
      </c>
      <c r="G1049" s="184"/>
      <c r="H1049" s="184"/>
      <c r="I1049" s="184"/>
      <c r="J1049" s="184" t="s">
        <v>1175</v>
      </c>
      <c r="K1049" s="184"/>
      <c r="L1049" s="184"/>
      <c r="N1049" s="184" t="s">
        <v>1176</v>
      </c>
      <c r="O1049" s="184"/>
      <c r="P1049" s="184"/>
      <c r="Q1049" s="184"/>
      <c r="R1049" s="184"/>
      <c r="S1049" s="184"/>
      <c r="T1049" s="184"/>
      <c r="U1049" s="184"/>
      <c r="V1049" s="184"/>
      <c r="W1049" s="184"/>
      <c r="X1049" s="184"/>
      <c r="Y1049" s="184"/>
      <c r="Z1049" s="184"/>
      <c r="AA1049" s="184"/>
      <c r="AC1049" s="198">
        <v>27.74</v>
      </c>
      <c r="AD1049" s="198"/>
    </row>
    <row r="1050" spans="2:30" x14ac:dyDescent="0.25">
      <c r="C1050" s="157" t="s">
        <v>2</v>
      </c>
      <c r="G1050" s="157" t="s">
        <v>2</v>
      </c>
      <c r="K1050" s="157" t="s">
        <v>2</v>
      </c>
      <c r="O1050" s="196" t="s">
        <v>1177</v>
      </c>
      <c r="P1050" s="196"/>
      <c r="Q1050" s="196"/>
      <c r="R1050" s="196"/>
      <c r="S1050" s="196"/>
      <c r="T1050" s="196"/>
      <c r="U1050" s="196"/>
      <c r="V1050" s="196"/>
      <c r="W1050" s="196"/>
      <c r="X1050" s="196"/>
      <c r="Y1050" s="196"/>
      <c r="Z1050" s="196"/>
      <c r="AA1050" s="196"/>
      <c r="AB1050" s="196"/>
    </row>
    <row r="1051" spans="2:30" x14ac:dyDescent="0.25">
      <c r="B1051" s="184" t="s">
        <v>1178</v>
      </c>
      <c r="C1051" s="184"/>
      <c r="D1051" s="184"/>
      <c r="F1051" s="184" t="s">
        <v>568</v>
      </c>
      <c r="G1051" s="184"/>
      <c r="H1051" s="184"/>
      <c r="I1051" s="184"/>
      <c r="J1051" s="184" t="s">
        <v>1131</v>
      </c>
      <c r="K1051" s="184"/>
      <c r="L1051" s="184"/>
      <c r="N1051" s="184" t="s">
        <v>1132</v>
      </c>
      <c r="O1051" s="184"/>
      <c r="P1051" s="184"/>
      <c r="Q1051" s="184"/>
      <c r="R1051" s="184"/>
      <c r="S1051" s="184"/>
      <c r="T1051" s="184"/>
      <c r="U1051" s="184"/>
      <c r="V1051" s="184"/>
      <c r="W1051" s="184"/>
      <c r="X1051" s="184"/>
      <c r="Y1051" s="184"/>
      <c r="Z1051" s="184"/>
      <c r="AA1051" s="184"/>
      <c r="AC1051" s="198">
        <v>110.19</v>
      </c>
      <c r="AD1051" s="198"/>
    </row>
    <row r="1052" spans="2:30" x14ac:dyDescent="0.25">
      <c r="C1052" s="157" t="s">
        <v>2</v>
      </c>
      <c r="G1052" s="157" t="s">
        <v>2</v>
      </c>
      <c r="K1052" s="157" t="s">
        <v>2</v>
      </c>
      <c r="O1052" s="196" t="s">
        <v>1179</v>
      </c>
      <c r="P1052" s="196"/>
      <c r="Q1052" s="196"/>
      <c r="R1052" s="196"/>
      <c r="S1052" s="196"/>
      <c r="T1052" s="196"/>
      <c r="U1052" s="196"/>
      <c r="V1052" s="196"/>
      <c r="W1052" s="196"/>
      <c r="X1052" s="196"/>
      <c r="Y1052" s="196"/>
      <c r="Z1052" s="196"/>
      <c r="AA1052" s="196"/>
      <c r="AB1052" s="196"/>
    </row>
    <row r="1053" spans="2:30" x14ac:dyDescent="0.25">
      <c r="B1053" s="184" t="s">
        <v>1180</v>
      </c>
      <c r="C1053" s="184"/>
      <c r="D1053" s="184"/>
      <c r="F1053" s="184" t="s">
        <v>682</v>
      </c>
      <c r="G1053" s="184"/>
      <c r="H1053" s="184"/>
      <c r="I1053" s="184"/>
      <c r="J1053" s="184" t="s">
        <v>1070</v>
      </c>
      <c r="K1053" s="184"/>
      <c r="L1053" s="184"/>
      <c r="N1053" s="184" t="s">
        <v>1071</v>
      </c>
      <c r="O1053" s="184"/>
      <c r="P1053" s="184"/>
      <c r="Q1053" s="184"/>
      <c r="R1053" s="184"/>
      <c r="S1053" s="184"/>
      <c r="T1053" s="184"/>
      <c r="U1053" s="184"/>
      <c r="V1053" s="184"/>
      <c r="W1053" s="184"/>
      <c r="X1053" s="184"/>
      <c r="Y1053" s="184"/>
      <c r="Z1053" s="184"/>
      <c r="AA1053" s="184"/>
      <c r="AC1053" s="198">
        <v>325.54000000000002</v>
      </c>
      <c r="AD1053" s="198"/>
    </row>
    <row r="1054" spans="2:30" x14ac:dyDescent="0.25">
      <c r="C1054" s="157" t="s">
        <v>2</v>
      </c>
      <c r="G1054" s="157" t="s">
        <v>2</v>
      </c>
      <c r="K1054" s="157" t="s">
        <v>2</v>
      </c>
      <c r="O1054" s="196" t="s">
        <v>1300</v>
      </c>
      <c r="P1054" s="196"/>
      <c r="Q1054" s="196"/>
      <c r="R1054" s="196"/>
      <c r="S1054" s="196"/>
      <c r="T1054" s="196"/>
      <c r="U1054" s="196"/>
      <c r="V1054" s="196"/>
      <c r="W1054" s="196"/>
      <c r="X1054" s="196"/>
      <c r="Y1054" s="196"/>
      <c r="Z1054" s="196"/>
      <c r="AA1054" s="196"/>
      <c r="AB1054" s="196"/>
    </row>
    <row r="1055" spans="2:30" x14ac:dyDescent="0.25">
      <c r="B1055" s="184" t="s">
        <v>1301</v>
      </c>
      <c r="C1055" s="184"/>
      <c r="D1055" s="184"/>
      <c r="F1055" s="184" t="s">
        <v>427</v>
      </c>
      <c r="G1055" s="184"/>
      <c r="H1055" s="184"/>
      <c r="I1055" s="184"/>
      <c r="J1055" s="184" t="s">
        <v>1238</v>
      </c>
      <c r="K1055" s="184"/>
      <c r="L1055" s="184"/>
      <c r="N1055" s="184" t="s">
        <v>1239</v>
      </c>
      <c r="O1055" s="184"/>
      <c r="P1055" s="184"/>
      <c r="Q1055" s="184"/>
      <c r="R1055" s="184"/>
      <c r="S1055" s="184"/>
      <c r="T1055" s="184"/>
      <c r="U1055" s="184"/>
      <c r="V1055" s="184"/>
      <c r="W1055" s="184"/>
      <c r="X1055" s="184"/>
      <c r="Y1055" s="184"/>
      <c r="Z1055" s="184"/>
      <c r="AA1055" s="184"/>
      <c r="AC1055" s="198">
        <v>42.8</v>
      </c>
      <c r="AD1055" s="198"/>
    </row>
    <row r="1056" spans="2:30" x14ac:dyDescent="0.25">
      <c r="C1056" s="157" t="s">
        <v>2</v>
      </c>
      <c r="G1056" s="157" t="s">
        <v>2</v>
      </c>
      <c r="K1056" s="157" t="s">
        <v>2</v>
      </c>
      <c r="O1056" s="196" t="s">
        <v>1201</v>
      </c>
      <c r="P1056" s="196"/>
      <c r="Q1056" s="196"/>
      <c r="R1056" s="196"/>
      <c r="S1056" s="196"/>
      <c r="T1056" s="196"/>
      <c r="U1056" s="196"/>
      <c r="V1056" s="196"/>
      <c r="W1056" s="196"/>
      <c r="X1056" s="196"/>
      <c r="Y1056" s="196"/>
      <c r="Z1056" s="196"/>
      <c r="AA1056" s="196"/>
      <c r="AB1056" s="196"/>
      <c r="AC1056" s="197">
        <v>8.6</v>
      </c>
      <c r="AD1056" s="197"/>
    </row>
    <row r="1057" spans="2:30" x14ac:dyDescent="0.25">
      <c r="C1057" s="157" t="s">
        <v>2</v>
      </c>
      <c r="G1057" s="157" t="s">
        <v>2</v>
      </c>
      <c r="K1057" s="157" t="s">
        <v>2</v>
      </c>
      <c r="O1057" s="196" t="s">
        <v>1302</v>
      </c>
      <c r="P1057" s="196"/>
      <c r="Q1057" s="196"/>
      <c r="R1057" s="196"/>
      <c r="S1057" s="196"/>
      <c r="T1057" s="196"/>
      <c r="U1057" s="196"/>
      <c r="V1057" s="196"/>
      <c r="W1057" s="196"/>
      <c r="X1057" s="196"/>
      <c r="Y1057" s="196"/>
      <c r="Z1057" s="196"/>
      <c r="AA1057" s="196"/>
      <c r="AB1057" s="196"/>
      <c r="AC1057" s="197">
        <v>29.9</v>
      </c>
      <c r="AD1057" s="197"/>
    </row>
    <row r="1058" spans="2:30" x14ac:dyDescent="0.25">
      <c r="C1058" s="157" t="s">
        <v>2</v>
      </c>
      <c r="G1058" s="157" t="s">
        <v>2</v>
      </c>
      <c r="K1058" s="157" t="s">
        <v>2</v>
      </c>
      <c r="O1058" s="196" t="s">
        <v>1201</v>
      </c>
      <c r="P1058" s="196"/>
      <c r="Q1058" s="196"/>
      <c r="R1058" s="196"/>
      <c r="S1058" s="196"/>
      <c r="T1058" s="196"/>
      <c r="U1058" s="196"/>
      <c r="V1058" s="196"/>
      <c r="W1058" s="196"/>
      <c r="X1058" s="196"/>
      <c r="Y1058" s="196"/>
      <c r="Z1058" s="196"/>
      <c r="AA1058" s="196"/>
      <c r="AB1058" s="196"/>
      <c r="AC1058" s="197">
        <v>4.3</v>
      </c>
      <c r="AD1058" s="197"/>
    </row>
    <row r="1059" spans="2:30" x14ac:dyDescent="0.25">
      <c r="B1059" s="184" t="s">
        <v>1303</v>
      </c>
      <c r="C1059" s="184"/>
      <c r="D1059" s="184"/>
      <c r="F1059" s="184" t="s">
        <v>427</v>
      </c>
      <c r="G1059" s="184"/>
      <c r="H1059" s="184"/>
      <c r="I1059" s="184"/>
      <c r="J1059" s="184" t="s">
        <v>1304</v>
      </c>
      <c r="K1059" s="184"/>
      <c r="L1059" s="184"/>
      <c r="N1059" s="184" t="s">
        <v>1305</v>
      </c>
      <c r="O1059" s="184"/>
      <c r="P1059" s="184"/>
      <c r="Q1059" s="184"/>
      <c r="R1059" s="184"/>
      <c r="S1059" s="184"/>
      <c r="T1059" s="184"/>
      <c r="U1059" s="184"/>
      <c r="V1059" s="184"/>
      <c r="W1059" s="184"/>
      <c r="X1059" s="184"/>
      <c r="Y1059" s="184"/>
      <c r="Z1059" s="184"/>
      <c r="AA1059" s="184"/>
      <c r="AC1059" s="198">
        <v>7832</v>
      </c>
      <c r="AD1059" s="198"/>
    </row>
    <row r="1060" spans="2:30" x14ac:dyDescent="0.25">
      <c r="C1060" s="157" t="s">
        <v>2</v>
      </c>
      <c r="G1060" s="157" t="s">
        <v>2</v>
      </c>
      <c r="K1060" s="157" t="s">
        <v>2</v>
      </c>
      <c r="O1060" s="196" t="s">
        <v>1306</v>
      </c>
      <c r="P1060" s="196"/>
      <c r="Q1060" s="196"/>
      <c r="R1060" s="196"/>
      <c r="S1060" s="196"/>
      <c r="T1060" s="196"/>
      <c r="U1060" s="196"/>
      <c r="V1060" s="196"/>
      <c r="W1060" s="196"/>
      <c r="X1060" s="196"/>
      <c r="Y1060" s="196"/>
      <c r="Z1060" s="196"/>
      <c r="AA1060" s="196"/>
      <c r="AB1060" s="196"/>
      <c r="AC1060" s="197">
        <v>2035</v>
      </c>
      <c r="AD1060" s="197"/>
    </row>
    <row r="1061" spans="2:30" x14ac:dyDescent="0.25">
      <c r="C1061" s="157" t="s">
        <v>2</v>
      </c>
      <c r="G1061" s="157" t="s">
        <v>2</v>
      </c>
      <c r="K1061" s="157" t="s">
        <v>2</v>
      </c>
      <c r="O1061" s="196" t="s">
        <v>1306</v>
      </c>
      <c r="P1061" s="196"/>
      <c r="Q1061" s="196"/>
      <c r="R1061" s="196"/>
      <c r="S1061" s="196"/>
      <c r="T1061" s="196"/>
      <c r="U1061" s="196"/>
      <c r="V1061" s="196"/>
      <c r="W1061" s="196"/>
      <c r="X1061" s="196"/>
      <c r="Y1061" s="196"/>
      <c r="Z1061" s="196"/>
      <c r="AA1061" s="196"/>
      <c r="AB1061" s="196"/>
      <c r="AC1061" s="197">
        <v>1783</v>
      </c>
      <c r="AD1061" s="197"/>
    </row>
    <row r="1062" spans="2:30" x14ac:dyDescent="0.25">
      <c r="C1062" s="157" t="s">
        <v>2</v>
      </c>
      <c r="G1062" s="157" t="s">
        <v>2</v>
      </c>
      <c r="K1062" s="157" t="s">
        <v>2</v>
      </c>
      <c r="O1062" s="196" t="s">
        <v>1306</v>
      </c>
      <c r="P1062" s="196"/>
      <c r="Q1062" s="196"/>
      <c r="R1062" s="196"/>
      <c r="S1062" s="196"/>
      <c r="T1062" s="196"/>
      <c r="U1062" s="196"/>
      <c r="V1062" s="196"/>
      <c r="W1062" s="196"/>
      <c r="X1062" s="196"/>
      <c r="Y1062" s="196"/>
      <c r="Z1062" s="196"/>
      <c r="AA1062" s="196"/>
      <c r="AB1062" s="196"/>
      <c r="AC1062" s="197">
        <v>1979</v>
      </c>
      <c r="AD1062" s="197"/>
    </row>
    <row r="1063" spans="2:30" x14ac:dyDescent="0.25">
      <c r="C1063" s="157" t="s">
        <v>2</v>
      </c>
      <c r="G1063" s="157" t="s">
        <v>2</v>
      </c>
      <c r="K1063" s="157" t="s">
        <v>2</v>
      </c>
      <c r="O1063" s="196" t="s">
        <v>1306</v>
      </c>
      <c r="P1063" s="196"/>
      <c r="Q1063" s="196"/>
      <c r="R1063" s="196"/>
      <c r="S1063" s="196"/>
      <c r="T1063" s="196"/>
      <c r="U1063" s="196"/>
      <c r="V1063" s="196"/>
      <c r="W1063" s="196"/>
      <c r="X1063" s="196"/>
      <c r="Y1063" s="196"/>
      <c r="Z1063" s="196"/>
      <c r="AA1063" s="196"/>
      <c r="AB1063" s="196"/>
      <c r="AC1063" s="197">
        <v>2035</v>
      </c>
      <c r="AD1063" s="197"/>
    </row>
    <row r="1064" spans="2:30" x14ac:dyDescent="0.25">
      <c r="B1064" s="184" t="s">
        <v>1307</v>
      </c>
      <c r="C1064" s="184"/>
      <c r="D1064" s="184"/>
      <c r="F1064" s="184" t="s">
        <v>427</v>
      </c>
      <c r="G1064" s="184"/>
      <c r="H1064" s="184"/>
      <c r="I1064" s="184"/>
      <c r="J1064" s="184" t="s">
        <v>1308</v>
      </c>
      <c r="K1064" s="184"/>
      <c r="L1064" s="184"/>
      <c r="N1064" s="184" t="s">
        <v>1309</v>
      </c>
      <c r="O1064" s="184"/>
      <c r="P1064" s="184"/>
      <c r="Q1064" s="184"/>
      <c r="R1064" s="184"/>
      <c r="S1064" s="184"/>
      <c r="T1064" s="184"/>
      <c r="U1064" s="184"/>
      <c r="V1064" s="184"/>
      <c r="W1064" s="184"/>
      <c r="X1064" s="184"/>
      <c r="Y1064" s="184"/>
      <c r="Z1064" s="184"/>
      <c r="AA1064" s="184"/>
      <c r="AC1064" s="198">
        <v>4648</v>
      </c>
      <c r="AD1064" s="198"/>
    </row>
    <row r="1065" spans="2:30" x14ac:dyDescent="0.25">
      <c r="C1065" s="157" t="s">
        <v>2</v>
      </c>
      <c r="G1065" s="157" t="s">
        <v>2</v>
      </c>
      <c r="K1065" s="157" t="s">
        <v>2</v>
      </c>
      <c r="O1065" s="196" t="s">
        <v>1310</v>
      </c>
      <c r="P1065" s="196"/>
      <c r="Q1065" s="196"/>
      <c r="R1065" s="196"/>
      <c r="S1065" s="196"/>
      <c r="T1065" s="196"/>
      <c r="U1065" s="196"/>
      <c r="V1065" s="196"/>
      <c r="W1065" s="196"/>
      <c r="X1065" s="196"/>
      <c r="Y1065" s="196"/>
      <c r="Z1065" s="196"/>
      <c r="AA1065" s="196"/>
      <c r="AB1065" s="196"/>
      <c r="AC1065" s="197">
        <v>1050</v>
      </c>
      <c r="AD1065" s="197"/>
    </row>
    <row r="1066" spans="2:30" x14ac:dyDescent="0.25">
      <c r="C1066" s="157" t="s">
        <v>2</v>
      </c>
      <c r="G1066" s="157" t="s">
        <v>2</v>
      </c>
      <c r="K1066" s="157" t="s">
        <v>2</v>
      </c>
      <c r="O1066" s="196" t="s">
        <v>1310</v>
      </c>
      <c r="P1066" s="196"/>
      <c r="Q1066" s="196"/>
      <c r="R1066" s="196"/>
      <c r="S1066" s="196"/>
      <c r="T1066" s="196"/>
      <c r="U1066" s="196"/>
      <c r="V1066" s="196"/>
      <c r="W1066" s="196"/>
      <c r="X1066" s="196"/>
      <c r="Y1066" s="196"/>
      <c r="Z1066" s="196"/>
      <c r="AA1066" s="196"/>
      <c r="AB1066" s="196"/>
      <c r="AC1066" s="197">
        <v>1225</v>
      </c>
      <c r="AD1066" s="197"/>
    </row>
    <row r="1067" spans="2:30" x14ac:dyDescent="0.25">
      <c r="C1067" s="157" t="s">
        <v>2</v>
      </c>
      <c r="G1067" s="157" t="s">
        <v>2</v>
      </c>
      <c r="K1067" s="157" t="s">
        <v>2</v>
      </c>
      <c r="O1067" s="196" t="s">
        <v>1310</v>
      </c>
      <c r="P1067" s="196"/>
      <c r="Q1067" s="196"/>
      <c r="R1067" s="196"/>
      <c r="S1067" s="196"/>
      <c r="T1067" s="196"/>
      <c r="U1067" s="196"/>
      <c r="V1067" s="196"/>
      <c r="W1067" s="196"/>
      <c r="X1067" s="196"/>
      <c r="Y1067" s="196"/>
      <c r="Z1067" s="196"/>
      <c r="AA1067" s="196"/>
      <c r="AB1067" s="196"/>
      <c r="AC1067" s="197">
        <v>1120</v>
      </c>
      <c r="AD1067" s="197"/>
    </row>
    <row r="1068" spans="2:30" x14ac:dyDescent="0.25">
      <c r="C1068" s="157" t="s">
        <v>2</v>
      </c>
      <c r="G1068" s="157" t="s">
        <v>2</v>
      </c>
      <c r="K1068" s="157" t="s">
        <v>2</v>
      </c>
      <c r="O1068" s="196" t="s">
        <v>1310</v>
      </c>
      <c r="P1068" s="196"/>
      <c r="Q1068" s="196"/>
      <c r="R1068" s="196"/>
      <c r="S1068" s="196"/>
      <c r="T1068" s="196"/>
      <c r="U1068" s="196"/>
      <c r="V1068" s="196"/>
      <c r="W1068" s="196"/>
      <c r="X1068" s="196"/>
      <c r="Y1068" s="196"/>
      <c r="Z1068" s="196"/>
      <c r="AA1068" s="196"/>
      <c r="AB1068" s="196"/>
      <c r="AC1068" s="197">
        <v>1253</v>
      </c>
      <c r="AD1068" s="197"/>
    </row>
    <row r="1069" spans="2:30" x14ac:dyDescent="0.25">
      <c r="B1069" s="184" t="s">
        <v>1311</v>
      </c>
      <c r="C1069" s="184"/>
      <c r="D1069" s="184"/>
      <c r="F1069" s="184" t="s">
        <v>427</v>
      </c>
      <c r="G1069" s="184"/>
      <c r="H1069" s="184"/>
      <c r="I1069" s="184"/>
      <c r="J1069" s="184" t="s">
        <v>1245</v>
      </c>
      <c r="K1069" s="184"/>
      <c r="L1069" s="184"/>
      <c r="N1069" s="184" t="s">
        <v>1246</v>
      </c>
      <c r="O1069" s="184"/>
      <c r="P1069" s="184"/>
      <c r="Q1069" s="184"/>
      <c r="R1069" s="184"/>
      <c r="S1069" s="184"/>
      <c r="T1069" s="184"/>
      <c r="U1069" s="184"/>
      <c r="V1069" s="184"/>
      <c r="W1069" s="184"/>
      <c r="X1069" s="184"/>
      <c r="Y1069" s="184"/>
      <c r="Z1069" s="184"/>
      <c r="AA1069" s="184"/>
      <c r="AC1069" s="198">
        <v>821.91</v>
      </c>
      <c r="AD1069" s="198"/>
    </row>
    <row r="1070" spans="2:30" x14ac:dyDescent="0.25">
      <c r="C1070" s="157" t="s">
        <v>2</v>
      </c>
      <c r="G1070" s="157" t="s">
        <v>2</v>
      </c>
      <c r="K1070" s="157" t="s">
        <v>2</v>
      </c>
      <c r="O1070" s="196" t="s">
        <v>1312</v>
      </c>
      <c r="P1070" s="196"/>
      <c r="Q1070" s="196"/>
      <c r="R1070" s="196"/>
      <c r="S1070" s="196"/>
      <c r="T1070" s="196"/>
      <c r="U1070" s="196"/>
      <c r="V1070" s="196"/>
      <c r="W1070" s="196"/>
      <c r="X1070" s="196"/>
      <c r="Y1070" s="196"/>
      <c r="Z1070" s="196"/>
      <c r="AA1070" s="196"/>
      <c r="AB1070" s="196"/>
      <c r="AC1070" s="197">
        <v>409.24</v>
      </c>
      <c r="AD1070" s="197"/>
    </row>
    <row r="1071" spans="2:30" x14ac:dyDescent="0.25">
      <c r="C1071" s="157" t="s">
        <v>2</v>
      </c>
      <c r="G1071" s="157" t="s">
        <v>2</v>
      </c>
      <c r="K1071" s="157" t="s">
        <v>2</v>
      </c>
      <c r="O1071" s="196" t="s">
        <v>1312</v>
      </c>
      <c r="P1071" s="196"/>
      <c r="Q1071" s="196"/>
      <c r="R1071" s="196"/>
      <c r="S1071" s="196"/>
      <c r="T1071" s="196"/>
      <c r="U1071" s="196"/>
      <c r="V1071" s="196"/>
      <c r="W1071" s="196"/>
      <c r="X1071" s="196"/>
      <c r="Y1071" s="196"/>
      <c r="Z1071" s="196"/>
      <c r="AA1071" s="196"/>
      <c r="AB1071" s="196"/>
      <c r="AC1071" s="197">
        <v>291.45</v>
      </c>
      <c r="AD1071" s="197"/>
    </row>
    <row r="1072" spans="2:30" x14ac:dyDescent="0.25">
      <c r="C1072" s="157" t="s">
        <v>2</v>
      </c>
      <c r="G1072" s="157" t="s">
        <v>2</v>
      </c>
      <c r="K1072" s="157" t="s">
        <v>2</v>
      </c>
      <c r="O1072" s="196" t="s">
        <v>1201</v>
      </c>
      <c r="P1072" s="196"/>
      <c r="Q1072" s="196"/>
      <c r="R1072" s="196"/>
      <c r="S1072" s="196"/>
      <c r="T1072" s="196"/>
      <c r="U1072" s="196"/>
      <c r="V1072" s="196"/>
      <c r="W1072" s="196"/>
      <c r="X1072" s="196"/>
      <c r="Y1072" s="196"/>
      <c r="Z1072" s="196"/>
      <c r="AA1072" s="196"/>
      <c r="AB1072" s="196"/>
      <c r="AC1072" s="197">
        <v>121.22</v>
      </c>
      <c r="AD1072" s="197"/>
    </row>
    <row r="1073" spans="1:30" ht="9.75" customHeight="1" x14ac:dyDescent="0.25"/>
    <row r="1074" spans="1:30" ht="12" customHeight="1" x14ac:dyDescent="0.25"/>
    <row r="1075" spans="1:30" ht="13.5" customHeight="1" x14ac:dyDescent="0.25">
      <c r="A1075" s="182" t="s">
        <v>380</v>
      </c>
      <c r="B1075" s="182"/>
      <c r="C1075" s="182"/>
      <c r="D1075" s="182"/>
      <c r="E1075" s="182"/>
      <c r="F1075" s="182"/>
      <c r="G1075" s="182"/>
      <c r="H1075" s="182"/>
      <c r="I1075" s="182"/>
      <c r="J1075" s="182"/>
      <c r="K1075" s="182"/>
      <c r="L1075" s="182"/>
      <c r="M1075" s="182"/>
      <c r="R1075" s="183" t="s">
        <v>1313</v>
      </c>
      <c r="S1075" s="183"/>
      <c r="T1075" s="183"/>
      <c r="U1075" s="183"/>
      <c r="V1075" s="183"/>
      <c r="W1075" s="183"/>
      <c r="X1075" s="183"/>
      <c r="Y1075" s="183"/>
      <c r="Z1075" s="183"/>
      <c r="AA1075" s="183"/>
      <c r="AB1075" s="183"/>
      <c r="AC1075" s="183"/>
      <c r="AD1075" s="183"/>
    </row>
    <row r="1076" spans="1:30" ht="25.5" customHeight="1" x14ac:dyDescent="0.25">
      <c r="C1076" s="188" t="s">
        <v>290</v>
      </c>
      <c r="D1076" s="188"/>
      <c r="E1076" s="188"/>
      <c r="F1076" s="188"/>
      <c r="G1076" s="188"/>
      <c r="H1076" s="188"/>
      <c r="I1076" s="188"/>
      <c r="J1076" s="188"/>
      <c r="K1076" s="188"/>
      <c r="L1076" s="188"/>
      <c r="M1076" s="188"/>
      <c r="N1076" s="188"/>
      <c r="O1076" s="188"/>
      <c r="P1076" s="188"/>
      <c r="Q1076" s="188"/>
      <c r="R1076" s="188"/>
      <c r="S1076" s="188"/>
      <c r="T1076" s="188"/>
      <c r="U1076" s="188"/>
      <c r="V1076" s="188"/>
      <c r="W1076" s="188"/>
      <c r="X1076" s="188"/>
      <c r="Y1076" s="188"/>
      <c r="Z1076" s="188"/>
      <c r="AA1076" s="188"/>
      <c r="AB1076" s="188"/>
      <c r="AC1076" s="188"/>
    </row>
    <row r="1077" spans="1:30" ht="7.5" customHeight="1" x14ac:dyDescent="0.25"/>
    <row r="1078" spans="1:30" ht="18.75" customHeight="1" x14ac:dyDescent="0.25">
      <c r="I1078" s="202" t="s">
        <v>291</v>
      </c>
      <c r="J1078" s="202"/>
      <c r="K1078" s="202"/>
      <c r="L1078" s="202"/>
      <c r="M1078" s="202"/>
      <c r="N1078" s="202"/>
      <c r="O1078" s="202"/>
      <c r="P1078" s="202"/>
      <c r="S1078" s="203" t="s">
        <v>292</v>
      </c>
      <c r="T1078" s="203"/>
      <c r="U1078" s="203"/>
      <c r="V1078" s="203"/>
      <c r="W1078" s="203"/>
      <c r="X1078" s="203"/>
      <c r="Y1078" s="203"/>
    </row>
    <row r="1079" spans="1:30" ht="6.75" customHeight="1" x14ac:dyDescent="0.25"/>
    <row r="1080" spans="1:30" ht="14.25" customHeight="1" x14ac:dyDescent="0.25">
      <c r="A1080" s="199" t="s">
        <v>1291</v>
      </c>
      <c r="B1080" s="199"/>
      <c r="C1080" s="199"/>
      <c r="D1080" s="199"/>
      <c r="E1080" s="199"/>
      <c r="F1080" s="199"/>
      <c r="G1080" s="199"/>
      <c r="H1080" s="199"/>
      <c r="I1080" s="199"/>
      <c r="J1080" s="199"/>
      <c r="K1080" s="199"/>
      <c r="L1080" s="199"/>
      <c r="M1080" s="199"/>
      <c r="N1080" s="199"/>
      <c r="O1080" s="199"/>
    </row>
    <row r="1081" spans="1:30" x14ac:dyDescent="0.25">
      <c r="B1081" s="200" t="s">
        <v>294</v>
      </c>
      <c r="C1081" s="200"/>
      <c r="D1081" s="200"/>
      <c r="F1081" s="200" t="s">
        <v>295</v>
      </c>
      <c r="G1081" s="200"/>
      <c r="H1081" s="200"/>
      <c r="I1081" s="200"/>
      <c r="J1081" s="200" t="s">
        <v>296</v>
      </c>
      <c r="K1081" s="200"/>
      <c r="L1081" s="200"/>
      <c r="N1081" s="200" t="s">
        <v>297</v>
      </c>
      <c r="O1081" s="200"/>
      <c r="P1081" s="200"/>
      <c r="Q1081" s="200"/>
      <c r="R1081" s="200"/>
      <c r="S1081" s="200"/>
      <c r="T1081" s="200"/>
      <c r="U1081" s="200"/>
      <c r="V1081" s="200"/>
      <c r="W1081" s="200"/>
      <c r="X1081" s="200"/>
      <c r="Y1081" s="200"/>
      <c r="Z1081" s="200"/>
      <c r="AA1081" s="200"/>
      <c r="AC1081" s="201" t="s">
        <v>298</v>
      </c>
      <c r="AD1081" s="201"/>
    </row>
    <row r="1082" spans="1:30" x14ac:dyDescent="0.25">
      <c r="B1082" s="184" t="s">
        <v>1314</v>
      </c>
      <c r="C1082" s="184"/>
      <c r="D1082" s="184"/>
      <c r="F1082" s="184" t="s">
        <v>427</v>
      </c>
      <c r="G1082" s="184"/>
      <c r="H1082" s="184"/>
      <c r="I1082" s="184"/>
      <c r="J1082" s="184" t="s">
        <v>1315</v>
      </c>
      <c r="K1082" s="184"/>
      <c r="L1082" s="184"/>
      <c r="N1082" s="184" t="s">
        <v>1316</v>
      </c>
      <c r="O1082" s="184"/>
      <c r="P1082" s="184"/>
      <c r="Q1082" s="184"/>
      <c r="R1082" s="184"/>
      <c r="S1082" s="184"/>
      <c r="T1082" s="184"/>
      <c r="U1082" s="184"/>
      <c r="V1082" s="184"/>
      <c r="W1082" s="184"/>
      <c r="X1082" s="184"/>
      <c r="Y1082" s="184"/>
      <c r="Z1082" s="184"/>
      <c r="AA1082" s="184"/>
      <c r="AC1082" s="198">
        <v>4142</v>
      </c>
      <c r="AD1082" s="198"/>
    </row>
    <row r="1083" spans="1:30" x14ac:dyDescent="0.25">
      <c r="C1083" s="157" t="s">
        <v>2</v>
      </c>
      <c r="G1083" s="157" t="s">
        <v>2</v>
      </c>
      <c r="K1083" s="157" t="s">
        <v>2</v>
      </c>
      <c r="O1083" s="196" t="s">
        <v>1317</v>
      </c>
      <c r="P1083" s="196"/>
      <c r="Q1083" s="196"/>
      <c r="R1083" s="196"/>
      <c r="S1083" s="196"/>
      <c r="T1083" s="196"/>
      <c r="U1083" s="196"/>
      <c r="V1083" s="196"/>
      <c r="W1083" s="196"/>
      <c r="X1083" s="196"/>
      <c r="Y1083" s="196"/>
      <c r="Z1083" s="196"/>
      <c r="AA1083" s="196"/>
      <c r="AB1083" s="196"/>
      <c r="AC1083" s="197">
        <v>1090</v>
      </c>
      <c r="AD1083" s="197"/>
    </row>
    <row r="1084" spans="1:30" x14ac:dyDescent="0.25">
      <c r="C1084" s="157" t="s">
        <v>2</v>
      </c>
      <c r="G1084" s="157" t="s">
        <v>2</v>
      </c>
      <c r="K1084" s="157" t="s">
        <v>2</v>
      </c>
      <c r="O1084" s="196" t="s">
        <v>1317</v>
      </c>
      <c r="P1084" s="196"/>
      <c r="Q1084" s="196"/>
      <c r="R1084" s="196"/>
      <c r="S1084" s="196"/>
      <c r="T1084" s="196"/>
      <c r="U1084" s="196"/>
      <c r="V1084" s="196"/>
      <c r="W1084" s="196"/>
      <c r="X1084" s="196"/>
      <c r="Y1084" s="196"/>
      <c r="Z1084" s="196"/>
      <c r="AA1084" s="196"/>
      <c r="AB1084" s="196"/>
      <c r="AC1084" s="197">
        <v>1090</v>
      </c>
      <c r="AD1084" s="197"/>
    </row>
    <row r="1085" spans="1:30" x14ac:dyDescent="0.25">
      <c r="C1085" s="157" t="s">
        <v>2</v>
      </c>
      <c r="G1085" s="157" t="s">
        <v>2</v>
      </c>
      <c r="K1085" s="157" t="s">
        <v>2</v>
      </c>
      <c r="O1085" s="196" t="s">
        <v>1317</v>
      </c>
      <c r="P1085" s="196"/>
      <c r="Q1085" s="196"/>
      <c r="R1085" s="196"/>
      <c r="S1085" s="196"/>
      <c r="T1085" s="196"/>
      <c r="U1085" s="196"/>
      <c r="V1085" s="196"/>
      <c r="W1085" s="196"/>
      <c r="X1085" s="196"/>
      <c r="Y1085" s="196"/>
      <c r="Z1085" s="196"/>
      <c r="AA1085" s="196"/>
      <c r="AB1085" s="196"/>
      <c r="AC1085" s="197">
        <v>1090</v>
      </c>
      <c r="AD1085" s="197"/>
    </row>
    <row r="1086" spans="1:30" x14ac:dyDescent="0.25">
      <c r="C1086" s="157" t="s">
        <v>2</v>
      </c>
      <c r="G1086" s="157" t="s">
        <v>2</v>
      </c>
      <c r="K1086" s="157" t="s">
        <v>2</v>
      </c>
      <c r="O1086" s="196" t="s">
        <v>1317</v>
      </c>
      <c r="P1086" s="196"/>
      <c r="Q1086" s="196"/>
      <c r="R1086" s="196"/>
      <c r="S1086" s="196"/>
      <c r="T1086" s="196"/>
      <c r="U1086" s="196"/>
      <c r="V1086" s="196"/>
      <c r="W1086" s="196"/>
      <c r="X1086" s="196"/>
      <c r="Y1086" s="196"/>
      <c r="Z1086" s="196"/>
      <c r="AA1086" s="196"/>
      <c r="AB1086" s="196"/>
      <c r="AC1086" s="197">
        <v>872</v>
      </c>
      <c r="AD1086" s="197"/>
    </row>
    <row r="1087" spans="1:30" x14ac:dyDescent="0.25">
      <c r="B1087" s="184" t="s">
        <v>1318</v>
      </c>
      <c r="C1087" s="184"/>
      <c r="D1087" s="184"/>
      <c r="F1087" s="184" t="s">
        <v>568</v>
      </c>
      <c r="G1087" s="184"/>
      <c r="H1087" s="184"/>
      <c r="I1087" s="184"/>
      <c r="J1087" s="184" t="s">
        <v>1319</v>
      </c>
      <c r="K1087" s="184"/>
      <c r="L1087" s="184"/>
      <c r="N1087" s="184" t="s">
        <v>1320</v>
      </c>
      <c r="O1087" s="184"/>
      <c r="P1087" s="184"/>
      <c r="Q1087" s="184"/>
      <c r="R1087" s="184"/>
      <c r="S1087" s="184"/>
      <c r="T1087" s="184"/>
      <c r="U1087" s="184"/>
      <c r="V1087" s="184"/>
      <c r="W1087" s="184"/>
      <c r="X1087" s="184"/>
      <c r="Y1087" s="184"/>
      <c r="Z1087" s="184"/>
      <c r="AA1087" s="184"/>
      <c r="AC1087" s="198">
        <v>20.16</v>
      </c>
      <c r="AD1087" s="198"/>
    </row>
    <row r="1088" spans="1:30" x14ac:dyDescent="0.25">
      <c r="C1088" s="157" t="s">
        <v>2</v>
      </c>
      <c r="G1088" s="157" t="s">
        <v>2</v>
      </c>
      <c r="K1088" s="157" t="s">
        <v>2</v>
      </c>
      <c r="O1088" s="196" t="s">
        <v>802</v>
      </c>
      <c r="P1088" s="196"/>
      <c r="Q1088" s="196"/>
      <c r="R1088" s="196"/>
      <c r="S1088" s="196"/>
      <c r="T1088" s="196"/>
      <c r="U1088" s="196"/>
      <c r="V1088" s="196"/>
      <c r="W1088" s="196"/>
      <c r="X1088" s="196"/>
      <c r="Y1088" s="196"/>
      <c r="Z1088" s="196"/>
      <c r="AA1088" s="196"/>
      <c r="AB1088" s="196"/>
    </row>
    <row r="1089" spans="2:30" x14ac:dyDescent="0.25">
      <c r="B1089" s="184" t="s">
        <v>1231</v>
      </c>
      <c r="C1089" s="184"/>
      <c r="D1089" s="184"/>
      <c r="F1089" s="184" t="s">
        <v>568</v>
      </c>
      <c r="G1089" s="184"/>
      <c r="H1089" s="184"/>
      <c r="I1089" s="184"/>
      <c r="J1089" s="184" t="s">
        <v>1232</v>
      </c>
      <c r="K1089" s="184"/>
      <c r="L1089" s="184"/>
      <c r="N1089" s="184" t="s">
        <v>1233</v>
      </c>
      <c r="O1089" s="184"/>
      <c r="P1089" s="184"/>
      <c r="Q1089" s="184"/>
      <c r="R1089" s="184"/>
      <c r="S1089" s="184"/>
      <c r="T1089" s="184"/>
      <c r="U1089" s="184"/>
      <c r="V1089" s="184"/>
      <c r="W1089" s="184"/>
      <c r="X1089" s="184"/>
      <c r="Y1089" s="184"/>
      <c r="Z1089" s="184"/>
      <c r="AA1089" s="184"/>
      <c r="AC1089" s="198">
        <v>133.47</v>
      </c>
      <c r="AD1089" s="198"/>
    </row>
    <row r="1090" spans="2:30" x14ac:dyDescent="0.25">
      <c r="C1090" s="157" t="s">
        <v>2</v>
      </c>
      <c r="G1090" s="157" t="s">
        <v>2</v>
      </c>
      <c r="K1090" s="157" t="s">
        <v>2</v>
      </c>
      <c r="O1090" s="196" t="s">
        <v>1321</v>
      </c>
      <c r="P1090" s="196"/>
      <c r="Q1090" s="196"/>
      <c r="R1090" s="196"/>
      <c r="S1090" s="196"/>
      <c r="T1090" s="196"/>
      <c r="U1090" s="196"/>
      <c r="V1090" s="196"/>
      <c r="W1090" s="196"/>
      <c r="X1090" s="196"/>
      <c r="Y1090" s="196"/>
      <c r="Z1090" s="196"/>
      <c r="AA1090" s="196"/>
      <c r="AB1090" s="196"/>
      <c r="AC1090" s="197">
        <v>37.82</v>
      </c>
      <c r="AD1090" s="197"/>
    </row>
    <row r="1091" spans="2:30" x14ac:dyDescent="0.25">
      <c r="C1091" s="157" t="s">
        <v>2</v>
      </c>
      <c r="G1091" s="157" t="s">
        <v>2</v>
      </c>
      <c r="K1091" s="157" t="s">
        <v>2</v>
      </c>
      <c r="O1091" s="196" t="s">
        <v>1322</v>
      </c>
      <c r="P1091" s="196"/>
      <c r="Q1091" s="196"/>
      <c r="R1091" s="196"/>
      <c r="S1091" s="196"/>
      <c r="T1091" s="196"/>
      <c r="U1091" s="196"/>
      <c r="V1091" s="196"/>
      <c r="W1091" s="196"/>
      <c r="X1091" s="196"/>
      <c r="Y1091" s="196"/>
      <c r="Z1091" s="196"/>
      <c r="AA1091" s="196"/>
      <c r="AB1091" s="196"/>
      <c r="AC1091" s="197">
        <v>95.65</v>
      </c>
      <c r="AD1091" s="197"/>
    </row>
    <row r="1092" spans="2:30" x14ac:dyDescent="0.25">
      <c r="B1092" s="184" t="s">
        <v>1323</v>
      </c>
      <c r="C1092" s="184"/>
      <c r="D1092" s="184"/>
      <c r="F1092" s="184" t="s">
        <v>568</v>
      </c>
      <c r="G1092" s="184"/>
      <c r="H1092" s="184"/>
      <c r="I1092" s="184"/>
      <c r="J1092" s="184" t="s">
        <v>1324</v>
      </c>
      <c r="K1092" s="184"/>
      <c r="L1092" s="184"/>
      <c r="N1092" s="184" t="s">
        <v>1325</v>
      </c>
      <c r="O1092" s="184"/>
      <c r="P1092" s="184"/>
      <c r="Q1092" s="184"/>
      <c r="R1092" s="184"/>
      <c r="S1092" s="184"/>
      <c r="T1092" s="184"/>
      <c r="U1092" s="184"/>
      <c r="V1092" s="184"/>
      <c r="W1092" s="184"/>
      <c r="X1092" s="184"/>
      <c r="Y1092" s="184"/>
      <c r="Z1092" s="184"/>
      <c r="AA1092" s="184"/>
      <c r="AC1092" s="198">
        <v>153.44</v>
      </c>
      <c r="AD1092" s="198"/>
    </row>
    <row r="1093" spans="2:30" x14ac:dyDescent="0.25">
      <c r="C1093" s="157" t="s">
        <v>2</v>
      </c>
      <c r="G1093" s="157" t="s">
        <v>2</v>
      </c>
      <c r="K1093" s="157" t="s">
        <v>2</v>
      </c>
      <c r="O1093" s="196" t="s">
        <v>740</v>
      </c>
      <c r="P1093" s="196"/>
      <c r="Q1093" s="196"/>
      <c r="R1093" s="196"/>
      <c r="S1093" s="196"/>
      <c r="T1093" s="196"/>
      <c r="U1093" s="196"/>
      <c r="V1093" s="196"/>
      <c r="W1093" s="196"/>
      <c r="X1093" s="196"/>
      <c r="Y1093" s="196"/>
      <c r="Z1093" s="196"/>
      <c r="AA1093" s="196"/>
      <c r="AB1093" s="196"/>
      <c r="AC1093" s="197">
        <v>13.44</v>
      </c>
      <c r="AD1093" s="197"/>
    </row>
    <row r="1094" spans="2:30" x14ac:dyDescent="0.25">
      <c r="C1094" s="157" t="s">
        <v>2</v>
      </c>
      <c r="G1094" s="157" t="s">
        <v>2</v>
      </c>
      <c r="K1094" s="157" t="s">
        <v>2</v>
      </c>
      <c r="O1094" s="196" t="s">
        <v>712</v>
      </c>
      <c r="P1094" s="196"/>
      <c r="Q1094" s="196"/>
      <c r="R1094" s="196"/>
      <c r="S1094" s="196"/>
      <c r="T1094" s="196"/>
      <c r="U1094" s="196"/>
      <c r="V1094" s="196"/>
      <c r="W1094" s="196"/>
      <c r="X1094" s="196"/>
      <c r="Y1094" s="196"/>
      <c r="Z1094" s="196"/>
      <c r="AA1094" s="196"/>
      <c r="AB1094" s="196"/>
      <c r="AC1094" s="197">
        <v>51.52</v>
      </c>
      <c r="AD1094" s="197"/>
    </row>
    <row r="1095" spans="2:30" x14ac:dyDescent="0.25">
      <c r="C1095" s="157" t="s">
        <v>2</v>
      </c>
      <c r="G1095" s="157" t="s">
        <v>2</v>
      </c>
      <c r="K1095" s="157" t="s">
        <v>2</v>
      </c>
      <c r="O1095" s="196" t="s">
        <v>802</v>
      </c>
      <c r="P1095" s="196"/>
      <c r="Q1095" s="196"/>
      <c r="R1095" s="196"/>
      <c r="S1095" s="196"/>
      <c r="T1095" s="196"/>
      <c r="U1095" s="196"/>
      <c r="V1095" s="196"/>
      <c r="W1095" s="196"/>
      <c r="X1095" s="196"/>
      <c r="Y1095" s="196"/>
      <c r="Z1095" s="196"/>
      <c r="AA1095" s="196"/>
      <c r="AB1095" s="196"/>
      <c r="AC1095" s="197">
        <v>88.48</v>
      </c>
      <c r="AD1095" s="197"/>
    </row>
    <row r="1096" spans="2:30" x14ac:dyDescent="0.25">
      <c r="B1096" s="184" t="s">
        <v>1237</v>
      </c>
      <c r="C1096" s="184"/>
      <c r="D1096" s="184"/>
      <c r="F1096" s="184" t="s">
        <v>682</v>
      </c>
      <c r="G1096" s="184"/>
      <c r="H1096" s="184"/>
      <c r="I1096" s="184"/>
      <c r="J1096" s="184" t="s">
        <v>1238</v>
      </c>
      <c r="K1096" s="184"/>
      <c r="L1096" s="184"/>
      <c r="N1096" s="184" t="s">
        <v>1239</v>
      </c>
      <c r="O1096" s="184"/>
      <c r="P1096" s="184"/>
      <c r="Q1096" s="184"/>
      <c r="R1096" s="184"/>
      <c r="S1096" s="184"/>
      <c r="T1096" s="184"/>
      <c r="U1096" s="184"/>
      <c r="V1096" s="184"/>
      <c r="W1096" s="184"/>
      <c r="X1096" s="184"/>
      <c r="Y1096" s="184"/>
      <c r="Z1096" s="184"/>
      <c r="AA1096" s="184"/>
      <c r="AC1096" s="198">
        <v>192.6</v>
      </c>
      <c r="AD1096" s="198"/>
    </row>
    <row r="1097" spans="2:30" x14ac:dyDescent="0.25">
      <c r="C1097" s="157" t="s">
        <v>2</v>
      </c>
      <c r="G1097" s="157" t="s">
        <v>2</v>
      </c>
      <c r="K1097" s="157" t="s">
        <v>2</v>
      </c>
      <c r="O1097" s="196" t="s">
        <v>1302</v>
      </c>
      <c r="P1097" s="196"/>
      <c r="Q1097" s="196"/>
      <c r="R1097" s="196"/>
      <c r="S1097" s="196"/>
      <c r="T1097" s="196"/>
      <c r="U1097" s="196"/>
      <c r="V1097" s="196"/>
      <c r="W1097" s="196"/>
      <c r="X1097" s="196"/>
      <c r="Y1097" s="196"/>
      <c r="Z1097" s="196"/>
      <c r="AA1097" s="196"/>
      <c r="AB1097" s="196"/>
      <c r="AC1097" s="197">
        <v>17</v>
      </c>
      <c r="AD1097" s="197"/>
    </row>
    <row r="1098" spans="2:30" x14ac:dyDescent="0.25">
      <c r="C1098" s="157" t="s">
        <v>2</v>
      </c>
      <c r="G1098" s="157" t="s">
        <v>2</v>
      </c>
      <c r="K1098" s="157" t="s">
        <v>2</v>
      </c>
      <c r="O1098" s="196" t="s">
        <v>1201</v>
      </c>
      <c r="P1098" s="196"/>
      <c r="Q1098" s="196"/>
      <c r="R1098" s="196"/>
      <c r="S1098" s="196"/>
      <c r="T1098" s="196"/>
      <c r="U1098" s="196"/>
      <c r="V1098" s="196"/>
      <c r="W1098" s="196"/>
      <c r="X1098" s="196"/>
      <c r="Y1098" s="196"/>
      <c r="Z1098" s="196"/>
      <c r="AA1098" s="196"/>
      <c r="AB1098" s="196"/>
      <c r="AC1098" s="197">
        <v>4.3</v>
      </c>
      <c r="AD1098" s="197"/>
    </row>
    <row r="1099" spans="2:30" x14ac:dyDescent="0.25">
      <c r="C1099" s="157" t="s">
        <v>2</v>
      </c>
      <c r="G1099" s="157" t="s">
        <v>2</v>
      </c>
      <c r="K1099" s="157" t="s">
        <v>2</v>
      </c>
      <c r="O1099" s="196" t="s">
        <v>1201</v>
      </c>
      <c r="P1099" s="196"/>
      <c r="Q1099" s="196"/>
      <c r="R1099" s="196"/>
      <c r="S1099" s="196"/>
      <c r="T1099" s="196"/>
      <c r="U1099" s="196"/>
      <c r="V1099" s="196"/>
      <c r="W1099" s="196"/>
      <c r="X1099" s="196"/>
      <c r="Y1099" s="196"/>
      <c r="Z1099" s="196"/>
      <c r="AA1099" s="196"/>
      <c r="AB1099" s="196"/>
      <c r="AC1099" s="197">
        <v>8.6</v>
      </c>
      <c r="AD1099" s="197"/>
    </row>
    <row r="1100" spans="2:30" x14ac:dyDescent="0.25">
      <c r="C1100" s="157" t="s">
        <v>2</v>
      </c>
      <c r="G1100" s="157" t="s">
        <v>2</v>
      </c>
      <c r="K1100" s="157" t="s">
        <v>2</v>
      </c>
      <c r="O1100" s="196" t="s">
        <v>1302</v>
      </c>
      <c r="P1100" s="196"/>
      <c r="Q1100" s="196"/>
      <c r="R1100" s="196"/>
      <c r="S1100" s="196"/>
      <c r="T1100" s="196"/>
      <c r="U1100" s="196"/>
      <c r="V1100" s="196"/>
      <c r="W1100" s="196"/>
      <c r="X1100" s="196"/>
      <c r="Y1100" s="196"/>
      <c r="Z1100" s="196"/>
      <c r="AA1100" s="196"/>
      <c r="AB1100" s="196"/>
      <c r="AC1100" s="197">
        <v>-21.25</v>
      </c>
      <c r="AD1100" s="197"/>
    </row>
    <row r="1101" spans="2:30" x14ac:dyDescent="0.25">
      <c r="C1101" s="157" t="s">
        <v>2</v>
      </c>
      <c r="G1101" s="157" t="s">
        <v>2</v>
      </c>
      <c r="K1101" s="157" t="s">
        <v>2</v>
      </c>
      <c r="O1101" s="196" t="s">
        <v>1302</v>
      </c>
      <c r="P1101" s="196"/>
      <c r="Q1101" s="196"/>
      <c r="R1101" s="196"/>
      <c r="S1101" s="196"/>
      <c r="T1101" s="196"/>
      <c r="U1101" s="196"/>
      <c r="V1101" s="196"/>
      <c r="W1101" s="196"/>
      <c r="X1101" s="196"/>
      <c r="Y1101" s="196"/>
      <c r="Z1101" s="196"/>
      <c r="AA1101" s="196"/>
      <c r="AB1101" s="196"/>
      <c r="AC1101" s="197">
        <v>47.05</v>
      </c>
      <c r="AD1101" s="197"/>
    </row>
    <row r="1102" spans="2:30" x14ac:dyDescent="0.25">
      <c r="C1102" s="157" t="s">
        <v>2</v>
      </c>
      <c r="G1102" s="157" t="s">
        <v>2</v>
      </c>
      <c r="K1102" s="157" t="s">
        <v>2</v>
      </c>
      <c r="O1102" s="196" t="s">
        <v>1201</v>
      </c>
      <c r="P1102" s="196"/>
      <c r="Q1102" s="196"/>
      <c r="R1102" s="196"/>
      <c r="S1102" s="196"/>
      <c r="T1102" s="196"/>
      <c r="U1102" s="196"/>
      <c r="V1102" s="196"/>
      <c r="W1102" s="196"/>
      <c r="X1102" s="196"/>
      <c r="Y1102" s="196"/>
      <c r="Z1102" s="196"/>
      <c r="AA1102" s="196"/>
      <c r="AB1102" s="196"/>
      <c r="AC1102" s="197">
        <v>8.6</v>
      </c>
      <c r="AD1102" s="197"/>
    </row>
    <row r="1103" spans="2:30" x14ac:dyDescent="0.25">
      <c r="C1103" s="157" t="s">
        <v>2</v>
      </c>
      <c r="G1103" s="157" t="s">
        <v>2</v>
      </c>
      <c r="K1103" s="157" t="s">
        <v>2</v>
      </c>
      <c r="O1103" s="196" t="s">
        <v>1302</v>
      </c>
      <c r="P1103" s="196"/>
      <c r="Q1103" s="196"/>
      <c r="R1103" s="196"/>
      <c r="S1103" s="196"/>
      <c r="T1103" s="196"/>
      <c r="U1103" s="196"/>
      <c r="V1103" s="196"/>
      <c r="W1103" s="196"/>
      <c r="X1103" s="196"/>
      <c r="Y1103" s="196"/>
      <c r="Z1103" s="196"/>
      <c r="AA1103" s="196"/>
      <c r="AB1103" s="196"/>
      <c r="AC1103" s="197">
        <v>34.200000000000003</v>
      </c>
      <c r="AD1103" s="197"/>
    </row>
    <row r="1104" spans="2:30" x14ac:dyDescent="0.25">
      <c r="C1104" s="157" t="s">
        <v>2</v>
      </c>
      <c r="G1104" s="157" t="s">
        <v>2</v>
      </c>
      <c r="K1104" s="157" t="s">
        <v>2</v>
      </c>
      <c r="O1104" s="196" t="s">
        <v>1302</v>
      </c>
      <c r="P1104" s="196"/>
      <c r="Q1104" s="196"/>
      <c r="R1104" s="196"/>
      <c r="S1104" s="196"/>
      <c r="T1104" s="196"/>
      <c r="U1104" s="196"/>
      <c r="V1104" s="196"/>
      <c r="W1104" s="196"/>
      <c r="X1104" s="196"/>
      <c r="Y1104" s="196"/>
      <c r="Z1104" s="196"/>
      <c r="AA1104" s="196"/>
      <c r="AB1104" s="196"/>
      <c r="AC1104" s="197">
        <v>42.75</v>
      </c>
      <c r="AD1104" s="197"/>
    </row>
    <row r="1105" spans="1:30" x14ac:dyDescent="0.25">
      <c r="C1105" s="157" t="s">
        <v>2</v>
      </c>
      <c r="G1105" s="157" t="s">
        <v>2</v>
      </c>
      <c r="K1105" s="157" t="s">
        <v>2</v>
      </c>
      <c r="O1105" s="196" t="s">
        <v>1302</v>
      </c>
      <c r="P1105" s="196"/>
      <c r="Q1105" s="196"/>
      <c r="R1105" s="196"/>
      <c r="S1105" s="196"/>
      <c r="T1105" s="196"/>
      <c r="U1105" s="196"/>
      <c r="V1105" s="196"/>
      <c r="W1105" s="196"/>
      <c r="X1105" s="196"/>
      <c r="Y1105" s="196"/>
      <c r="Z1105" s="196"/>
      <c r="AA1105" s="196"/>
      <c r="AB1105" s="196"/>
      <c r="AC1105" s="197">
        <v>47.05</v>
      </c>
      <c r="AD1105" s="197"/>
    </row>
    <row r="1106" spans="1:30" x14ac:dyDescent="0.25">
      <c r="C1106" s="157" t="s">
        <v>2</v>
      </c>
      <c r="G1106" s="157" t="s">
        <v>2</v>
      </c>
      <c r="K1106" s="157" t="s">
        <v>2</v>
      </c>
      <c r="O1106" s="196" t="s">
        <v>1201</v>
      </c>
      <c r="P1106" s="196"/>
      <c r="Q1106" s="196"/>
      <c r="R1106" s="196"/>
      <c r="S1106" s="196"/>
      <c r="T1106" s="196"/>
      <c r="U1106" s="196"/>
      <c r="V1106" s="196"/>
      <c r="W1106" s="196"/>
      <c r="X1106" s="196"/>
      <c r="Y1106" s="196"/>
      <c r="Z1106" s="196"/>
      <c r="AA1106" s="196"/>
      <c r="AB1106" s="196"/>
      <c r="AC1106" s="197">
        <v>4.3</v>
      </c>
      <c r="AD1106" s="197"/>
    </row>
    <row r="1107" spans="1:30" x14ac:dyDescent="0.25">
      <c r="B1107" s="184" t="s">
        <v>1326</v>
      </c>
      <c r="C1107" s="184"/>
      <c r="D1107" s="184"/>
      <c r="F1107" s="184" t="s">
        <v>682</v>
      </c>
      <c r="G1107" s="184"/>
      <c r="H1107" s="184"/>
      <c r="I1107" s="184"/>
      <c r="J1107" s="184" t="s">
        <v>1199</v>
      </c>
      <c r="K1107" s="184"/>
      <c r="L1107" s="184"/>
      <c r="N1107" s="184" t="s">
        <v>1200</v>
      </c>
      <c r="O1107" s="184"/>
      <c r="P1107" s="184"/>
      <c r="Q1107" s="184"/>
      <c r="R1107" s="184"/>
      <c r="S1107" s="184"/>
      <c r="T1107" s="184"/>
      <c r="U1107" s="184"/>
      <c r="V1107" s="184"/>
      <c r="W1107" s="184"/>
      <c r="X1107" s="184"/>
      <c r="Y1107" s="184"/>
      <c r="Z1107" s="184"/>
      <c r="AA1107" s="184"/>
      <c r="AC1107" s="198">
        <v>194.89</v>
      </c>
      <c r="AD1107" s="198"/>
    </row>
    <row r="1108" spans="1:30" x14ac:dyDescent="0.25">
      <c r="C1108" s="157" t="s">
        <v>2</v>
      </c>
      <c r="G1108" s="157" t="s">
        <v>2</v>
      </c>
      <c r="K1108" s="157" t="s">
        <v>2</v>
      </c>
      <c r="O1108" s="196" t="s">
        <v>1327</v>
      </c>
      <c r="P1108" s="196"/>
      <c r="Q1108" s="196"/>
      <c r="R1108" s="196"/>
      <c r="S1108" s="196"/>
      <c r="T1108" s="196"/>
      <c r="U1108" s="196"/>
      <c r="V1108" s="196"/>
      <c r="W1108" s="196"/>
      <c r="X1108" s="196"/>
      <c r="Y1108" s="196"/>
      <c r="Z1108" s="196"/>
      <c r="AA1108" s="196"/>
      <c r="AB1108" s="196"/>
      <c r="AC1108" s="197">
        <v>100.09</v>
      </c>
      <c r="AD1108" s="197"/>
    </row>
    <row r="1109" spans="1:30" x14ac:dyDescent="0.25">
      <c r="C1109" s="157" t="s">
        <v>2</v>
      </c>
      <c r="G1109" s="157" t="s">
        <v>2</v>
      </c>
      <c r="K1109" s="157" t="s">
        <v>2</v>
      </c>
      <c r="O1109" s="196" t="s">
        <v>1327</v>
      </c>
      <c r="P1109" s="196"/>
      <c r="Q1109" s="196"/>
      <c r="R1109" s="196"/>
      <c r="S1109" s="196"/>
      <c r="T1109" s="196"/>
      <c r="U1109" s="196"/>
      <c r="V1109" s="196"/>
      <c r="W1109" s="196"/>
      <c r="X1109" s="196"/>
      <c r="Y1109" s="196"/>
      <c r="Z1109" s="196"/>
      <c r="AA1109" s="196"/>
      <c r="AB1109" s="196"/>
      <c r="AC1109" s="197">
        <v>10</v>
      </c>
      <c r="AD1109" s="197"/>
    </row>
    <row r="1110" spans="1:30" x14ac:dyDescent="0.25">
      <c r="C1110" s="157" t="s">
        <v>2</v>
      </c>
      <c r="G1110" s="157" t="s">
        <v>2</v>
      </c>
      <c r="K1110" s="157" t="s">
        <v>2</v>
      </c>
      <c r="O1110" s="196" t="s">
        <v>1327</v>
      </c>
      <c r="P1110" s="196"/>
      <c r="Q1110" s="196"/>
      <c r="R1110" s="196"/>
      <c r="S1110" s="196"/>
      <c r="T1110" s="196"/>
      <c r="U1110" s="196"/>
      <c r="V1110" s="196"/>
      <c r="W1110" s="196"/>
      <c r="X1110" s="196"/>
      <c r="Y1110" s="196"/>
      <c r="Z1110" s="196"/>
      <c r="AA1110" s="196"/>
      <c r="AB1110" s="196"/>
      <c r="AC1110" s="197">
        <v>74.8</v>
      </c>
      <c r="AD1110" s="197"/>
    </row>
    <row r="1111" spans="1:30" x14ac:dyDescent="0.25">
      <c r="C1111" s="157" t="s">
        <v>2</v>
      </c>
      <c r="G1111" s="157" t="s">
        <v>2</v>
      </c>
      <c r="K1111" s="157" t="s">
        <v>2</v>
      </c>
      <c r="O1111" s="196" t="s">
        <v>1201</v>
      </c>
      <c r="P1111" s="196"/>
      <c r="Q1111" s="196"/>
      <c r="R1111" s="196"/>
      <c r="S1111" s="196"/>
      <c r="T1111" s="196"/>
      <c r="U1111" s="196"/>
      <c r="V1111" s="196"/>
      <c r="W1111" s="196"/>
      <c r="X1111" s="196"/>
      <c r="Y1111" s="196"/>
      <c r="Z1111" s="196"/>
      <c r="AA1111" s="196"/>
      <c r="AB1111" s="196"/>
      <c r="AC1111" s="197">
        <v>10</v>
      </c>
      <c r="AD1111" s="197"/>
    </row>
    <row r="1112" spans="1:30" x14ac:dyDescent="0.25">
      <c r="B1112" s="184" t="s">
        <v>1244</v>
      </c>
      <c r="C1112" s="184"/>
      <c r="D1112" s="184"/>
      <c r="F1112" s="184" t="s">
        <v>682</v>
      </c>
      <c r="G1112" s="184"/>
      <c r="H1112" s="184"/>
      <c r="I1112" s="184"/>
      <c r="J1112" s="184" t="s">
        <v>1245</v>
      </c>
      <c r="K1112" s="184"/>
      <c r="L1112" s="184"/>
      <c r="N1112" s="184" t="s">
        <v>1246</v>
      </c>
      <c r="O1112" s="184"/>
      <c r="P1112" s="184"/>
      <c r="Q1112" s="184"/>
      <c r="R1112" s="184"/>
      <c r="S1112" s="184"/>
      <c r="T1112" s="184"/>
      <c r="U1112" s="184"/>
      <c r="V1112" s="184"/>
      <c r="W1112" s="184"/>
      <c r="X1112" s="184"/>
      <c r="Y1112" s="184"/>
      <c r="Z1112" s="184"/>
      <c r="AA1112" s="184"/>
      <c r="AC1112" s="198">
        <v>64.3</v>
      </c>
      <c r="AD1112" s="198"/>
    </row>
    <row r="1113" spans="1:30" x14ac:dyDescent="0.25">
      <c r="C1113" s="157" t="s">
        <v>2</v>
      </c>
      <c r="G1113" s="157" t="s">
        <v>2</v>
      </c>
      <c r="K1113" s="157" t="s">
        <v>2</v>
      </c>
      <c r="O1113" s="196" t="s">
        <v>1201</v>
      </c>
      <c r="P1113" s="196"/>
      <c r="Q1113" s="196"/>
      <c r="R1113" s="196"/>
      <c r="S1113" s="196"/>
      <c r="T1113" s="196"/>
      <c r="U1113" s="196"/>
      <c r="V1113" s="196"/>
      <c r="W1113" s="196"/>
      <c r="X1113" s="196"/>
      <c r="Y1113" s="196"/>
      <c r="Z1113" s="196"/>
      <c r="AA1113" s="196"/>
      <c r="AB1113" s="196"/>
    </row>
    <row r="1114" spans="1:30" ht="6" customHeight="1" x14ac:dyDescent="0.25"/>
    <row r="1115" spans="1:30" ht="16.5" customHeight="1" x14ac:dyDescent="0.25">
      <c r="A1115" s="182" t="s">
        <v>1328</v>
      </c>
      <c r="B1115" s="182"/>
      <c r="C1115" s="182"/>
      <c r="D1115" s="182"/>
      <c r="E1115" s="182"/>
      <c r="F1115" s="182"/>
      <c r="G1115" s="182"/>
      <c r="H1115" s="182"/>
      <c r="I1115" s="182"/>
      <c r="J1115" s="182"/>
      <c r="K1115" s="182"/>
      <c r="L1115" s="182"/>
      <c r="M1115" s="182"/>
      <c r="N1115" s="182"/>
      <c r="O1115" s="182"/>
      <c r="P1115" s="182"/>
      <c r="Q1115" s="182"/>
      <c r="R1115" s="182"/>
      <c r="S1115" s="182"/>
      <c r="U1115" s="157" t="s">
        <v>2</v>
      </c>
      <c r="W1115" s="157" t="s">
        <v>2</v>
      </c>
      <c r="Y1115" s="194" t="s">
        <v>1061</v>
      </c>
      <c r="Z1115" s="194"/>
      <c r="AC1115" s="195">
        <v>33892.31</v>
      </c>
      <c r="AD1115" s="195"/>
    </row>
    <row r="1116" spans="1:30" ht="6.75" customHeight="1" x14ac:dyDescent="0.25"/>
    <row r="1117" spans="1:30" ht="14.25" customHeight="1" x14ac:dyDescent="0.25">
      <c r="A1117" s="199" t="s">
        <v>1329</v>
      </c>
      <c r="B1117" s="199"/>
      <c r="C1117" s="199"/>
      <c r="D1117" s="199"/>
      <c r="E1117" s="199"/>
      <c r="F1117" s="199"/>
      <c r="G1117" s="199"/>
      <c r="H1117" s="199"/>
      <c r="I1117" s="199"/>
      <c r="J1117" s="199"/>
      <c r="K1117" s="199"/>
      <c r="L1117" s="199"/>
      <c r="M1117" s="199"/>
      <c r="N1117" s="199"/>
      <c r="O1117" s="199"/>
    </row>
    <row r="1118" spans="1:30" x14ac:dyDescent="0.25">
      <c r="B1118" s="200" t="s">
        <v>294</v>
      </c>
      <c r="C1118" s="200"/>
      <c r="D1118" s="200"/>
      <c r="F1118" s="200" t="s">
        <v>295</v>
      </c>
      <c r="G1118" s="200"/>
      <c r="H1118" s="200"/>
      <c r="I1118" s="200"/>
      <c r="J1118" s="200" t="s">
        <v>296</v>
      </c>
      <c r="K1118" s="200"/>
      <c r="L1118" s="200"/>
      <c r="N1118" s="200" t="s">
        <v>297</v>
      </c>
      <c r="O1118" s="200"/>
      <c r="P1118" s="200"/>
      <c r="Q1118" s="200"/>
      <c r="R1118" s="200"/>
      <c r="S1118" s="200"/>
      <c r="T1118" s="200"/>
      <c r="U1118" s="200"/>
      <c r="V1118" s="200"/>
      <c r="W1118" s="200"/>
      <c r="X1118" s="200"/>
      <c r="Y1118" s="200"/>
      <c r="Z1118" s="200"/>
      <c r="AA1118" s="200"/>
      <c r="AC1118" s="201" t="s">
        <v>298</v>
      </c>
      <c r="AD1118" s="201"/>
    </row>
    <row r="1119" spans="1:30" x14ac:dyDescent="0.25">
      <c r="B1119" s="184" t="s">
        <v>1330</v>
      </c>
      <c r="C1119" s="184"/>
      <c r="D1119" s="184"/>
      <c r="F1119" s="184" t="s">
        <v>311</v>
      </c>
      <c r="G1119" s="184"/>
      <c r="H1119" s="184"/>
      <c r="I1119" s="184"/>
      <c r="J1119" s="184" t="s">
        <v>1331</v>
      </c>
      <c r="K1119" s="184"/>
      <c r="L1119" s="184"/>
      <c r="N1119" s="184" t="s">
        <v>1332</v>
      </c>
      <c r="O1119" s="184"/>
      <c r="P1119" s="184"/>
      <c r="Q1119" s="184"/>
      <c r="R1119" s="184"/>
      <c r="S1119" s="184"/>
      <c r="T1119" s="184"/>
      <c r="U1119" s="184"/>
      <c r="V1119" s="184"/>
      <c r="W1119" s="184"/>
      <c r="X1119" s="184"/>
      <c r="Y1119" s="184"/>
      <c r="Z1119" s="184"/>
      <c r="AA1119" s="184"/>
      <c r="AC1119" s="198">
        <v>7017.5</v>
      </c>
      <c r="AD1119" s="198"/>
    </row>
    <row r="1120" spans="1:30" x14ac:dyDescent="0.25">
      <c r="C1120" s="157" t="s">
        <v>2</v>
      </c>
      <c r="G1120" s="157" t="s">
        <v>2</v>
      </c>
      <c r="K1120" s="157" t="s">
        <v>2</v>
      </c>
      <c r="O1120" s="196" t="s">
        <v>1333</v>
      </c>
      <c r="P1120" s="196"/>
      <c r="Q1120" s="196"/>
      <c r="R1120" s="196"/>
      <c r="S1120" s="196"/>
      <c r="T1120" s="196"/>
      <c r="U1120" s="196"/>
      <c r="V1120" s="196"/>
      <c r="W1120" s="196"/>
      <c r="X1120" s="196"/>
      <c r="Y1120" s="196"/>
      <c r="Z1120" s="196"/>
      <c r="AA1120" s="196"/>
      <c r="AB1120" s="196"/>
      <c r="AC1120" s="197">
        <v>6800</v>
      </c>
      <c r="AD1120" s="197"/>
    </row>
    <row r="1121" spans="1:30" x14ac:dyDescent="0.25">
      <c r="C1121" s="157" t="s">
        <v>2</v>
      </c>
      <c r="G1121" s="157" t="s">
        <v>2</v>
      </c>
      <c r="K1121" s="157" t="s">
        <v>2</v>
      </c>
      <c r="O1121" s="196" t="s">
        <v>1334</v>
      </c>
      <c r="P1121" s="196"/>
      <c r="Q1121" s="196"/>
      <c r="R1121" s="196"/>
      <c r="S1121" s="196"/>
      <c r="T1121" s="196"/>
      <c r="U1121" s="196"/>
      <c r="V1121" s="196"/>
      <c r="W1121" s="196"/>
      <c r="X1121" s="196"/>
      <c r="Y1121" s="196"/>
      <c r="Z1121" s="196"/>
      <c r="AA1121" s="196"/>
      <c r="AB1121" s="196"/>
      <c r="AC1121" s="197">
        <v>217.5</v>
      </c>
      <c r="AD1121" s="197"/>
    </row>
    <row r="1122" spans="1:30" x14ac:dyDescent="0.25">
      <c r="B1122" s="184" t="s">
        <v>1335</v>
      </c>
      <c r="C1122" s="184"/>
      <c r="D1122" s="184"/>
      <c r="F1122" s="184" t="s">
        <v>311</v>
      </c>
      <c r="G1122" s="184"/>
      <c r="H1122" s="184"/>
      <c r="I1122" s="184"/>
      <c r="J1122" s="184" t="s">
        <v>1336</v>
      </c>
      <c r="K1122" s="184"/>
      <c r="L1122" s="184"/>
      <c r="N1122" s="184" t="s">
        <v>1337</v>
      </c>
      <c r="O1122" s="184"/>
      <c r="P1122" s="184"/>
      <c r="Q1122" s="184"/>
      <c r="R1122" s="184"/>
      <c r="S1122" s="184"/>
      <c r="T1122" s="184"/>
      <c r="U1122" s="184"/>
      <c r="V1122" s="184"/>
      <c r="W1122" s="184"/>
      <c r="X1122" s="184"/>
      <c r="Y1122" s="184"/>
      <c r="Z1122" s="184"/>
      <c r="AA1122" s="184"/>
      <c r="AC1122" s="198">
        <v>27550</v>
      </c>
      <c r="AD1122" s="198"/>
    </row>
    <row r="1123" spans="1:30" x14ac:dyDescent="0.25">
      <c r="C1123" s="157" t="s">
        <v>2</v>
      </c>
      <c r="G1123" s="157" t="s">
        <v>2</v>
      </c>
      <c r="K1123" s="157" t="s">
        <v>2</v>
      </c>
      <c r="O1123" s="196" t="s">
        <v>1338</v>
      </c>
      <c r="P1123" s="196"/>
      <c r="Q1123" s="196"/>
      <c r="R1123" s="196"/>
      <c r="S1123" s="196"/>
      <c r="T1123" s="196"/>
      <c r="U1123" s="196"/>
      <c r="V1123" s="196"/>
      <c r="W1123" s="196"/>
      <c r="X1123" s="196"/>
      <c r="Y1123" s="196"/>
      <c r="Z1123" s="196"/>
      <c r="AA1123" s="196"/>
      <c r="AB1123" s="196"/>
    </row>
    <row r="1124" spans="1:30" x14ac:dyDescent="0.25">
      <c r="B1124" s="184" t="s">
        <v>1339</v>
      </c>
      <c r="C1124" s="184"/>
      <c r="D1124" s="184"/>
      <c r="F1124" s="184" t="s">
        <v>311</v>
      </c>
      <c r="G1124" s="184"/>
      <c r="H1124" s="184"/>
      <c r="I1124" s="184"/>
      <c r="J1124" s="184" t="s">
        <v>1340</v>
      </c>
      <c r="K1124" s="184"/>
      <c r="L1124" s="184"/>
      <c r="N1124" s="184" t="s">
        <v>1341</v>
      </c>
      <c r="O1124" s="184"/>
      <c r="P1124" s="184"/>
      <c r="Q1124" s="184"/>
      <c r="R1124" s="184"/>
      <c r="S1124" s="184"/>
      <c r="T1124" s="184"/>
      <c r="U1124" s="184"/>
      <c r="V1124" s="184"/>
      <c r="W1124" s="184"/>
      <c r="X1124" s="184"/>
      <c r="Y1124" s="184"/>
      <c r="Z1124" s="184"/>
      <c r="AA1124" s="184"/>
      <c r="AC1124" s="198">
        <v>372.58</v>
      </c>
      <c r="AD1124" s="198"/>
    </row>
    <row r="1125" spans="1:30" x14ac:dyDescent="0.25">
      <c r="C1125" s="157" t="s">
        <v>2</v>
      </c>
      <c r="G1125" s="157" t="s">
        <v>2</v>
      </c>
      <c r="K1125" s="157" t="s">
        <v>2</v>
      </c>
      <c r="O1125" s="196" t="s">
        <v>1342</v>
      </c>
      <c r="P1125" s="196"/>
      <c r="Q1125" s="196"/>
      <c r="R1125" s="196"/>
      <c r="S1125" s="196"/>
      <c r="T1125" s="196"/>
      <c r="U1125" s="196"/>
      <c r="V1125" s="196"/>
      <c r="W1125" s="196"/>
      <c r="X1125" s="196"/>
      <c r="Y1125" s="196"/>
      <c r="Z1125" s="196"/>
      <c r="AA1125" s="196"/>
      <c r="AB1125" s="196"/>
      <c r="AC1125" s="197">
        <v>290.08</v>
      </c>
      <c r="AD1125" s="197"/>
    </row>
    <row r="1126" spans="1:30" x14ac:dyDescent="0.25">
      <c r="C1126" s="157" t="s">
        <v>2</v>
      </c>
      <c r="G1126" s="157" t="s">
        <v>2</v>
      </c>
      <c r="K1126" s="157" t="s">
        <v>2</v>
      </c>
      <c r="O1126" s="196" t="s">
        <v>1342</v>
      </c>
      <c r="P1126" s="196"/>
      <c r="Q1126" s="196"/>
      <c r="R1126" s="196"/>
      <c r="S1126" s="196"/>
      <c r="T1126" s="196"/>
      <c r="U1126" s="196"/>
      <c r="V1126" s="196"/>
      <c r="W1126" s="196"/>
      <c r="X1126" s="196"/>
      <c r="Y1126" s="196"/>
      <c r="Z1126" s="196"/>
      <c r="AA1126" s="196"/>
      <c r="AB1126" s="196"/>
      <c r="AC1126" s="197">
        <v>82.5</v>
      </c>
      <c r="AD1126" s="197"/>
    </row>
    <row r="1127" spans="1:30" x14ac:dyDescent="0.25">
      <c r="B1127" s="184" t="s">
        <v>1343</v>
      </c>
      <c r="C1127" s="184"/>
      <c r="D1127" s="184"/>
      <c r="F1127" s="184" t="s">
        <v>311</v>
      </c>
      <c r="G1127" s="184"/>
      <c r="H1127" s="184"/>
      <c r="I1127" s="184"/>
      <c r="J1127" s="184" t="s">
        <v>485</v>
      </c>
      <c r="K1127" s="184"/>
      <c r="L1127" s="184"/>
      <c r="N1127" s="184" t="s">
        <v>486</v>
      </c>
      <c r="O1127" s="184"/>
      <c r="P1127" s="184"/>
      <c r="Q1127" s="184"/>
      <c r="R1127" s="184"/>
      <c r="S1127" s="184"/>
      <c r="T1127" s="184"/>
      <c r="U1127" s="184"/>
      <c r="V1127" s="184"/>
      <c r="W1127" s="184"/>
      <c r="X1127" s="184"/>
      <c r="Y1127" s="184"/>
      <c r="Z1127" s="184"/>
      <c r="AA1127" s="184"/>
      <c r="AC1127" s="198">
        <v>38134.93</v>
      </c>
      <c r="AD1127" s="198"/>
    </row>
    <row r="1128" spans="1:30" x14ac:dyDescent="0.25">
      <c r="C1128" s="157" t="s">
        <v>2</v>
      </c>
      <c r="G1128" s="157" t="s">
        <v>2</v>
      </c>
      <c r="K1128" s="157" t="s">
        <v>2</v>
      </c>
      <c r="O1128" s="196" t="s">
        <v>1344</v>
      </c>
      <c r="P1128" s="196"/>
      <c r="Q1128" s="196"/>
      <c r="R1128" s="196"/>
      <c r="S1128" s="196"/>
      <c r="T1128" s="196"/>
      <c r="U1128" s="196"/>
      <c r="V1128" s="196"/>
      <c r="W1128" s="196"/>
      <c r="X1128" s="196"/>
      <c r="Y1128" s="196"/>
      <c r="Z1128" s="196"/>
      <c r="AA1128" s="196"/>
      <c r="AB1128" s="196"/>
      <c r="AC1128" s="197">
        <v>1644.93</v>
      </c>
      <c r="AD1128" s="197"/>
    </row>
    <row r="1129" spans="1:30" x14ac:dyDescent="0.25">
      <c r="C1129" s="157" t="s">
        <v>2</v>
      </c>
      <c r="G1129" s="157" t="s">
        <v>2</v>
      </c>
      <c r="K1129" s="157" t="s">
        <v>2</v>
      </c>
      <c r="O1129" s="196" t="s">
        <v>1345</v>
      </c>
      <c r="P1129" s="196"/>
      <c r="Q1129" s="196"/>
      <c r="R1129" s="196"/>
      <c r="S1129" s="196"/>
      <c r="T1129" s="196"/>
      <c r="U1129" s="196"/>
      <c r="V1129" s="196"/>
      <c r="W1129" s="196"/>
      <c r="X1129" s="196"/>
      <c r="Y1129" s="196"/>
      <c r="Z1129" s="196"/>
      <c r="AA1129" s="196"/>
      <c r="AB1129" s="196"/>
      <c r="AC1129" s="197">
        <v>36490</v>
      </c>
      <c r="AD1129" s="197"/>
    </row>
    <row r="1130" spans="1:30" x14ac:dyDescent="0.25">
      <c r="B1130" s="184" t="s">
        <v>1346</v>
      </c>
      <c r="C1130" s="184"/>
      <c r="D1130" s="184"/>
      <c r="F1130" s="184" t="s">
        <v>427</v>
      </c>
      <c r="G1130" s="184"/>
      <c r="H1130" s="184"/>
      <c r="I1130" s="184"/>
      <c r="J1130" s="184" t="s">
        <v>1347</v>
      </c>
      <c r="K1130" s="184"/>
      <c r="L1130" s="184"/>
      <c r="N1130" s="184" t="s">
        <v>1348</v>
      </c>
      <c r="O1130" s="184"/>
      <c r="P1130" s="184"/>
      <c r="Q1130" s="184"/>
      <c r="R1130" s="184"/>
      <c r="S1130" s="184"/>
      <c r="T1130" s="184"/>
      <c r="U1130" s="184"/>
      <c r="V1130" s="184"/>
      <c r="W1130" s="184"/>
      <c r="X1130" s="184"/>
      <c r="Y1130" s="184"/>
      <c r="Z1130" s="184"/>
      <c r="AA1130" s="184"/>
      <c r="AC1130" s="198">
        <v>7650</v>
      </c>
      <c r="AD1130" s="198"/>
    </row>
    <row r="1131" spans="1:30" x14ac:dyDescent="0.25">
      <c r="C1131" s="157" t="s">
        <v>2</v>
      </c>
      <c r="G1131" s="157" t="s">
        <v>2</v>
      </c>
      <c r="K1131" s="157" t="s">
        <v>2</v>
      </c>
      <c r="O1131" s="196" t="s">
        <v>1338</v>
      </c>
      <c r="P1131" s="196"/>
      <c r="Q1131" s="196"/>
      <c r="R1131" s="196"/>
      <c r="S1131" s="196"/>
      <c r="T1131" s="196"/>
      <c r="U1131" s="196"/>
      <c r="V1131" s="196"/>
      <c r="W1131" s="196"/>
      <c r="X1131" s="196"/>
      <c r="Y1131" s="196"/>
      <c r="Z1131" s="196"/>
      <c r="AA1131" s="196"/>
      <c r="AB1131" s="196"/>
    </row>
    <row r="1132" spans="1:30" x14ac:dyDescent="0.25">
      <c r="B1132" s="184" t="s">
        <v>498</v>
      </c>
      <c r="C1132" s="184"/>
      <c r="D1132" s="184"/>
      <c r="F1132" s="184" t="s">
        <v>427</v>
      </c>
      <c r="G1132" s="184"/>
      <c r="H1132" s="184"/>
      <c r="I1132" s="184"/>
      <c r="J1132" s="184" t="s">
        <v>419</v>
      </c>
      <c r="K1132" s="184"/>
      <c r="L1132" s="184"/>
      <c r="N1132" s="184" t="s">
        <v>420</v>
      </c>
      <c r="O1132" s="184"/>
      <c r="P1132" s="184"/>
      <c r="Q1132" s="184"/>
      <c r="R1132" s="184"/>
      <c r="S1132" s="184"/>
      <c r="T1132" s="184"/>
      <c r="U1132" s="184"/>
      <c r="V1132" s="184"/>
      <c r="W1132" s="184"/>
      <c r="X1132" s="184"/>
      <c r="Y1132" s="184"/>
      <c r="Z1132" s="184"/>
      <c r="AA1132" s="184"/>
      <c r="AC1132" s="198">
        <v>1680.2</v>
      </c>
      <c r="AD1132" s="198"/>
    </row>
    <row r="1133" spans="1:30" x14ac:dyDescent="0.25">
      <c r="C1133" s="157" t="s">
        <v>2</v>
      </c>
      <c r="G1133" s="157" t="s">
        <v>2</v>
      </c>
      <c r="K1133" s="157" t="s">
        <v>2</v>
      </c>
      <c r="O1133" s="196" t="s">
        <v>499</v>
      </c>
      <c r="P1133" s="196"/>
      <c r="Q1133" s="196"/>
      <c r="R1133" s="196"/>
      <c r="S1133" s="196"/>
      <c r="T1133" s="196"/>
      <c r="U1133" s="196"/>
      <c r="V1133" s="196"/>
      <c r="W1133" s="196"/>
      <c r="X1133" s="196"/>
      <c r="Y1133" s="196"/>
      <c r="Z1133" s="196"/>
      <c r="AA1133" s="196"/>
      <c r="AB1133" s="196"/>
    </row>
    <row r="1134" spans="1:30" ht="27.75" customHeight="1" x14ac:dyDescent="0.25"/>
    <row r="1135" spans="1:30" ht="12" customHeight="1" x14ac:dyDescent="0.25"/>
    <row r="1136" spans="1:30" ht="13.5" customHeight="1" x14ac:dyDescent="0.25">
      <c r="A1136" s="182" t="s">
        <v>380</v>
      </c>
      <c r="B1136" s="182"/>
      <c r="C1136" s="182"/>
      <c r="D1136" s="182"/>
      <c r="E1136" s="182"/>
      <c r="F1136" s="182"/>
      <c r="G1136" s="182"/>
      <c r="H1136" s="182"/>
      <c r="I1136" s="182"/>
      <c r="J1136" s="182"/>
      <c r="K1136" s="182"/>
      <c r="L1136" s="182"/>
      <c r="M1136" s="182"/>
      <c r="R1136" s="183" t="s">
        <v>1349</v>
      </c>
      <c r="S1136" s="183"/>
      <c r="T1136" s="183"/>
      <c r="U1136" s="183"/>
      <c r="V1136" s="183"/>
      <c r="W1136" s="183"/>
      <c r="X1136" s="183"/>
      <c r="Y1136" s="183"/>
      <c r="Z1136" s="183"/>
      <c r="AA1136" s="183"/>
      <c r="AB1136" s="183"/>
      <c r="AC1136" s="183"/>
      <c r="AD1136" s="183"/>
    </row>
    <row r="1137" spans="1:30" ht="25.5" customHeight="1" x14ac:dyDescent="0.25">
      <c r="C1137" s="188" t="s">
        <v>290</v>
      </c>
      <c r="D1137" s="188"/>
      <c r="E1137" s="188"/>
      <c r="F1137" s="188"/>
      <c r="G1137" s="188"/>
      <c r="H1137" s="188"/>
      <c r="I1137" s="188"/>
      <c r="J1137" s="188"/>
      <c r="K1137" s="188"/>
      <c r="L1137" s="188"/>
      <c r="M1137" s="188"/>
      <c r="N1137" s="188"/>
      <c r="O1137" s="188"/>
      <c r="P1137" s="188"/>
      <c r="Q1137" s="188"/>
      <c r="R1137" s="188"/>
      <c r="S1137" s="188"/>
      <c r="T1137" s="188"/>
      <c r="U1137" s="188"/>
      <c r="V1137" s="188"/>
      <c r="W1137" s="188"/>
      <c r="X1137" s="188"/>
      <c r="Y1137" s="188"/>
      <c r="Z1137" s="188"/>
      <c r="AA1137" s="188"/>
      <c r="AB1137" s="188"/>
      <c r="AC1137" s="188"/>
    </row>
    <row r="1138" spans="1:30" ht="7.5" customHeight="1" x14ac:dyDescent="0.25"/>
    <row r="1139" spans="1:30" ht="18.75" customHeight="1" x14ac:dyDescent="0.25">
      <c r="I1139" s="202" t="s">
        <v>291</v>
      </c>
      <c r="J1139" s="202"/>
      <c r="K1139" s="202"/>
      <c r="L1139" s="202"/>
      <c r="M1139" s="202"/>
      <c r="N1139" s="202"/>
      <c r="O1139" s="202"/>
      <c r="P1139" s="202"/>
      <c r="S1139" s="203" t="s">
        <v>292</v>
      </c>
      <c r="T1139" s="203"/>
      <c r="U1139" s="203"/>
      <c r="V1139" s="203"/>
      <c r="W1139" s="203"/>
      <c r="X1139" s="203"/>
      <c r="Y1139" s="203"/>
    </row>
    <row r="1140" spans="1:30" ht="6.75" customHeight="1" x14ac:dyDescent="0.25"/>
    <row r="1141" spans="1:30" ht="14.25" customHeight="1" x14ac:dyDescent="0.25">
      <c r="A1141" s="199" t="s">
        <v>1329</v>
      </c>
      <c r="B1141" s="199"/>
      <c r="C1141" s="199"/>
      <c r="D1141" s="199"/>
      <c r="E1141" s="199"/>
      <c r="F1141" s="199"/>
      <c r="G1141" s="199"/>
      <c r="H1141" s="199"/>
      <c r="I1141" s="199"/>
      <c r="J1141" s="199"/>
      <c r="K1141" s="199"/>
      <c r="L1141" s="199"/>
      <c r="M1141" s="199"/>
      <c r="N1141" s="199"/>
      <c r="O1141" s="199"/>
    </row>
    <row r="1142" spans="1:30" x14ac:dyDescent="0.25">
      <c r="B1142" s="200" t="s">
        <v>294</v>
      </c>
      <c r="C1142" s="200"/>
      <c r="D1142" s="200"/>
      <c r="F1142" s="200" t="s">
        <v>295</v>
      </c>
      <c r="G1142" s="200"/>
      <c r="H1142" s="200"/>
      <c r="I1142" s="200"/>
      <c r="J1142" s="200" t="s">
        <v>296</v>
      </c>
      <c r="K1142" s="200"/>
      <c r="L1142" s="200"/>
      <c r="N1142" s="200" t="s">
        <v>297</v>
      </c>
      <c r="O1142" s="200"/>
      <c r="P1142" s="200"/>
      <c r="Q1142" s="200"/>
      <c r="R1142" s="200"/>
      <c r="S1142" s="200"/>
      <c r="T1142" s="200"/>
      <c r="U1142" s="200"/>
      <c r="V1142" s="200"/>
      <c r="W1142" s="200"/>
      <c r="X1142" s="200"/>
      <c r="Y1142" s="200"/>
      <c r="Z1142" s="200"/>
      <c r="AA1142" s="200"/>
      <c r="AC1142" s="201" t="s">
        <v>298</v>
      </c>
      <c r="AD1142" s="201"/>
    </row>
    <row r="1143" spans="1:30" x14ac:dyDescent="0.25">
      <c r="B1143" s="184" t="s">
        <v>1350</v>
      </c>
      <c r="C1143" s="184"/>
      <c r="D1143" s="184"/>
      <c r="F1143" s="184" t="s">
        <v>427</v>
      </c>
      <c r="G1143" s="184"/>
      <c r="H1143" s="184"/>
      <c r="I1143" s="184"/>
      <c r="J1143" s="184" t="s">
        <v>1351</v>
      </c>
      <c r="K1143" s="184"/>
      <c r="L1143" s="184"/>
      <c r="N1143" s="184" t="s">
        <v>1352</v>
      </c>
      <c r="O1143" s="184"/>
      <c r="P1143" s="184"/>
      <c r="Q1143" s="184"/>
      <c r="R1143" s="184"/>
      <c r="S1143" s="184"/>
      <c r="T1143" s="184"/>
      <c r="U1143" s="184"/>
      <c r="V1143" s="184"/>
      <c r="W1143" s="184"/>
      <c r="X1143" s="184"/>
      <c r="Y1143" s="184"/>
      <c r="Z1143" s="184"/>
      <c r="AA1143" s="184"/>
      <c r="AC1143" s="198">
        <v>45500</v>
      </c>
      <c r="AD1143" s="198"/>
    </row>
    <row r="1144" spans="1:30" x14ac:dyDescent="0.25">
      <c r="C1144" s="157" t="s">
        <v>2</v>
      </c>
      <c r="G1144" s="157" t="s">
        <v>2</v>
      </c>
      <c r="K1144" s="157" t="s">
        <v>2</v>
      </c>
      <c r="O1144" s="196" t="s">
        <v>1353</v>
      </c>
      <c r="P1144" s="196"/>
      <c r="Q1144" s="196"/>
      <c r="R1144" s="196"/>
      <c r="S1144" s="196"/>
      <c r="T1144" s="196"/>
      <c r="U1144" s="196"/>
      <c r="V1144" s="196"/>
      <c r="W1144" s="196"/>
      <c r="X1144" s="196"/>
      <c r="Y1144" s="196"/>
      <c r="Z1144" s="196"/>
      <c r="AA1144" s="196"/>
      <c r="AB1144" s="196"/>
      <c r="AC1144" s="197">
        <v>1500</v>
      </c>
      <c r="AD1144" s="197"/>
    </row>
    <row r="1145" spans="1:30" x14ac:dyDescent="0.25">
      <c r="C1145" s="157" t="s">
        <v>2</v>
      </c>
      <c r="G1145" s="157" t="s">
        <v>2</v>
      </c>
      <c r="K1145" s="157" t="s">
        <v>2</v>
      </c>
      <c r="O1145" s="196" t="s">
        <v>1354</v>
      </c>
      <c r="P1145" s="196"/>
      <c r="Q1145" s="196"/>
      <c r="R1145" s="196"/>
      <c r="S1145" s="196"/>
      <c r="T1145" s="196"/>
      <c r="U1145" s="196"/>
      <c r="V1145" s="196"/>
      <c r="W1145" s="196"/>
      <c r="X1145" s="196"/>
      <c r="Y1145" s="196"/>
      <c r="Z1145" s="196"/>
      <c r="AA1145" s="196"/>
      <c r="AB1145" s="196"/>
      <c r="AC1145" s="197">
        <v>3500</v>
      </c>
      <c r="AD1145" s="197"/>
    </row>
    <row r="1146" spans="1:30" x14ac:dyDescent="0.25">
      <c r="C1146" s="157" t="s">
        <v>2</v>
      </c>
      <c r="G1146" s="157" t="s">
        <v>2</v>
      </c>
      <c r="K1146" s="157" t="s">
        <v>2</v>
      </c>
      <c r="O1146" s="196" t="s">
        <v>1355</v>
      </c>
      <c r="P1146" s="196"/>
      <c r="Q1146" s="196"/>
      <c r="R1146" s="196"/>
      <c r="S1146" s="196"/>
      <c r="T1146" s="196"/>
      <c r="U1146" s="196"/>
      <c r="V1146" s="196"/>
      <c r="W1146" s="196"/>
      <c r="X1146" s="196"/>
      <c r="Y1146" s="196"/>
      <c r="Z1146" s="196"/>
      <c r="AA1146" s="196"/>
      <c r="AB1146" s="196"/>
      <c r="AC1146" s="197">
        <v>2000</v>
      </c>
      <c r="AD1146" s="197"/>
    </row>
    <row r="1147" spans="1:30" x14ac:dyDescent="0.25">
      <c r="C1147" s="157" t="s">
        <v>2</v>
      </c>
      <c r="G1147" s="157" t="s">
        <v>2</v>
      </c>
      <c r="K1147" s="157" t="s">
        <v>2</v>
      </c>
      <c r="O1147" s="196" t="s">
        <v>1356</v>
      </c>
      <c r="P1147" s="196"/>
      <c r="Q1147" s="196"/>
      <c r="R1147" s="196"/>
      <c r="S1147" s="196"/>
      <c r="T1147" s="196"/>
      <c r="U1147" s="196"/>
      <c r="V1147" s="196"/>
      <c r="W1147" s="196"/>
      <c r="X1147" s="196"/>
      <c r="Y1147" s="196"/>
      <c r="Z1147" s="196"/>
      <c r="AA1147" s="196"/>
      <c r="AB1147" s="196"/>
      <c r="AC1147" s="197">
        <v>3000</v>
      </c>
      <c r="AD1147" s="197"/>
    </row>
    <row r="1148" spans="1:30" x14ac:dyDescent="0.25">
      <c r="C1148" s="157" t="s">
        <v>2</v>
      </c>
      <c r="G1148" s="157" t="s">
        <v>2</v>
      </c>
      <c r="K1148" s="157" t="s">
        <v>2</v>
      </c>
      <c r="O1148" s="196" t="s">
        <v>1357</v>
      </c>
      <c r="P1148" s="196"/>
      <c r="Q1148" s="196"/>
      <c r="R1148" s="196"/>
      <c r="S1148" s="196"/>
      <c r="T1148" s="196"/>
      <c r="U1148" s="196"/>
      <c r="V1148" s="196"/>
      <c r="W1148" s="196"/>
      <c r="X1148" s="196"/>
      <c r="Y1148" s="196"/>
      <c r="Z1148" s="196"/>
      <c r="AA1148" s="196"/>
      <c r="AB1148" s="196"/>
      <c r="AC1148" s="197">
        <v>5000</v>
      </c>
      <c r="AD1148" s="197"/>
    </row>
    <row r="1149" spans="1:30" x14ac:dyDescent="0.25">
      <c r="C1149" s="157" t="s">
        <v>2</v>
      </c>
      <c r="G1149" s="157" t="s">
        <v>2</v>
      </c>
      <c r="K1149" s="157" t="s">
        <v>2</v>
      </c>
      <c r="O1149" s="196" t="s">
        <v>1358</v>
      </c>
      <c r="P1149" s="196"/>
      <c r="Q1149" s="196"/>
      <c r="R1149" s="196"/>
      <c r="S1149" s="196"/>
      <c r="T1149" s="196"/>
      <c r="U1149" s="196"/>
      <c r="V1149" s="196"/>
      <c r="W1149" s="196"/>
      <c r="X1149" s="196"/>
      <c r="Y1149" s="196"/>
      <c r="Z1149" s="196"/>
      <c r="AA1149" s="196"/>
      <c r="AB1149" s="196"/>
      <c r="AC1149" s="197">
        <v>500</v>
      </c>
      <c r="AD1149" s="197"/>
    </row>
    <row r="1150" spans="1:30" x14ac:dyDescent="0.25">
      <c r="C1150" s="157" t="s">
        <v>2</v>
      </c>
      <c r="G1150" s="157" t="s">
        <v>2</v>
      </c>
      <c r="K1150" s="157" t="s">
        <v>2</v>
      </c>
      <c r="O1150" s="196" t="s">
        <v>1359</v>
      </c>
      <c r="P1150" s="196"/>
      <c r="Q1150" s="196"/>
      <c r="R1150" s="196"/>
      <c r="S1150" s="196"/>
      <c r="T1150" s="196"/>
      <c r="U1150" s="196"/>
      <c r="V1150" s="196"/>
      <c r="W1150" s="196"/>
      <c r="X1150" s="196"/>
      <c r="Y1150" s="196"/>
      <c r="Z1150" s="196"/>
      <c r="AA1150" s="196"/>
      <c r="AB1150" s="196"/>
      <c r="AC1150" s="197">
        <v>30000</v>
      </c>
      <c r="AD1150" s="197"/>
    </row>
    <row r="1151" spans="1:30" x14ac:dyDescent="0.25">
      <c r="B1151" s="184" t="s">
        <v>1360</v>
      </c>
      <c r="C1151" s="184"/>
      <c r="D1151" s="184"/>
      <c r="F1151" s="184" t="s">
        <v>522</v>
      </c>
      <c r="G1151" s="184"/>
      <c r="H1151" s="184"/>
      <c r="I1151" s="184"/>
      <c r="J1151" s="184" t="s">
        <v>1361</v>
      </c>
      <c r="K1151" s="184"/>
      <c r="L1151" s="184"/>
      <c r="N1151" s="184" t="s">
        <v>1362</v>
      </c>
      <c r="O1151" s="184"/>
      <c r="P1151" s="184"/>
      <c r="Q1151" s="184"/>
      <c r="R1151" s="184"/>
      <c r="S1151" s="184"/>
      <c r="T1151" s="184"/>
      <c r="U1151" s="184"/>
      <c r="V1151" s="184"/>
      <c r="W1151" s="184"/>
      <c r="X1151" s="184"/>
      <c r="Y1151" s="184"/>
      <c r="Z1151" s="184"/>
      <c r="AA1151" s="184"/>
      <c r="AC1151" s="198">
        <v>13225</v>
      </c>
      <c r="AD1151" s="198"/>
    </row>
    <row r="1152" spans="1:30" x14ac:dyDescent="0.25">
      <c r="C1152" s="157" t="s">
        <v>2</v>
      </c>
      <c r="G1152" s="157" t="s">
        <v>2</v>
      </c>
      <c r="K1152" s="157" t="s">
        <v>2</v>
      </c>
      <c r="O1152" s="196" t="s">
        <v>1363</v>
      </c>
      <c r="P1152" s="196"/>
      <c r="Q1152" s="196"/>
      <c r="R1152" s="196"/>
      <c r="S1152" s="196"/>
      <c r="T1152" s="196"/>
      <c r="U1152" s="196"/>
      <c r="V1152" s="196"/>
      <c r="W1152" s="196"/>
      <c r="X1152" s="196"/>
      <c r="Y1152" s="196"/>
      <c r="Z1152" s="196"/>
      <c r="AA1152" s="196"/>
      <c r="AB1152" s="196"/>
    </row>
    <row r="1153" spans="2:30" x14ac:dyDescent="0.25">
      <c r="B1153" s="184" t="s">
        <v>1364</v>
      </c>
      <c r="C1153" s="184"/>
      <c r="D1153" s="184"/>
      <c r="F1153" s="184" t="s">
        <v>522</v>
      </c>
      <c r="G1153" s="184"/>
      <c r="H1153" s="184"/>
      <c r="I1153" s="184"/>
      <c r="J1153" s="184" t="s">
        <v>1365</v>
      </c>
      <c r="K1153" s="184"/>
      <c r="L1153" s="184"/>
      <c r="N1153" s="184" t="s">
        <v>1366</v>
      </c>
      <c r="O1153" s="184"/>
      <c r="P1153" s="184"/>
      <c r="Q1153" s="184"/>
      <c r="R1153" s="184"/>
      <c r="S1153" s="184"/>
      <c r="T1153" s="184"/>
      <c r="U1153" s="184"/>
      <c r="V1153" s="184"/>
      <c r="W1153" s="184"/>
      <c r="X1153" s="184"/>
      <c r="Y1153" s="184"/>
      <c r="Z1153" s="184"/>
      <c r="AA1153" s="184"/>
      <c r="AC1153" s="198">
        <v>6000</v>
      </c>
      <c r="AD1153" s="198"/>
    </row>
    <row r="1154" spans="2:30" x14ac:dyDescent="0.25">
      <c r="C1154" s="157" t="s">
        <v>2</v>
      </c>
      <c r="G1154" s="157" t="s">
        <v>2</v>
      </c>
      <c r="K1154" s="157" t="s">
        <v>2</v>
      </c>
      <c r="O1154" s="196" t="s">
        <v>1338</v>
      </c>
      <c r="P1154" s="196"/>
      <c r="Q1154" s="196"/>
      <c r="R1154" s="196"/>
      <c r="S1154" s="196"/>
      <c r="T1154" s="196"/>
      <c r="U1154" s="196"/>
      <c r="V1154" s="196"/>
      <c r="W1154" s="196"/>
      <c r="X1154" s="196"/>
      <c r="Y1154" s="196"/>
      <c r="Z1154" s="196"/>
      <c r="AA1154" s="196"/>
      <c r="AB1154" s="196"/>
    </row>
    <row r="1155" spans="2:30" x14ac:dyDescent="0.25">
      <c r="B1155" s="184" t="s">
        <v>1367</v>
      </c>
      <c r="C1155" s="184"/>
      <c r="D1155" s="184"/>
      <c r="F1155" s="184" t="s">
        <v>568</v>
      </c>
      <c r="G1155" s="184"/>
      <c r="H1155" s="184"/>
      <c r="I1155" s="184"/>
      <c r="J1155" s="184" t="s">
        <v>1368</v>
      </c>
      <c r="K1155" s="184"/>
      <c r="L1155" s="184"/>
      <c r="N1155" s="184" t="s">
        <v>1369</v>
      </c>
      <c r="O1155" s="184"/>
      <c r="P1155" s="184"/>
      <c r="Q1155" s="184"/>
      <c r="R1155" s="184"/>
      <c r="S1155" s="184"/>
      <c r="T1155" s="184"/>
      <c r="U1155" s="184"/>
      <c r="V1155" s="184"/>
      <c r="W1155" s="184"/>
      <c r="X1155" s="184"/>
      <c r="Y1155" s="184"/>
      <c r="Z1155" s="184"/>
      <c r="AA1155" s="184"/>
      <c r="AC1155" s="198">
        <v>41.16</v>
      </c>
      <c r="AD1155" s="198"/>
    </row>
    <row r="1156" spans="2:30" x14ac:dyDescent="0.25">
      <c r="C1156" s="157" t="s">
        <v>2</v>
      </c>
      <c r="G1156" s="157" t="s">
        <v>2</v>
      </c>
      <c r="K1156" s="157" t="s">
        <v>2</v>
      </c>
      <c r="O1156" s="196" t="s">
        <v>712</v>
      </c>
      <c r="P1156" s="196"/>
      <c r="Q1156" s="196"/>
      <c r="R1156" s="196"/>
      <c r="S1156" s="196"/>
      <c r="T1156" s="196"/>
      <c r="U1156" s="196"/>
      <c r="V1156" s="196"/>
      <c r="W1156" s="196"/>
      <c r="X1156" s="196"/>
      <c r="Y1156" s="196"/>
      <c r="Z1156" s="196"/>
      <c r="AA1156" s="196"/>
      <c r="AB1156" s="196"/>
    </row>
    <row r="1157" spans="2:30" x14ac:dyDescent="0.25">
      <c r="B1157" s="184" t="s">
        <v>677</v>
      </c>
      <c r="C1157" s="184"/>
      <c r="D1157" s="184"/>
      <c r="F1157" s="184" t="s">
        <v>568</v>
      </c>
      <c r="G1157" s="184"/>
      <c r="H1157" s="184"/>
      <c r="I1157" s="184"/>
      <c r="J1157" s="184" t="s">
        <v>678</v>
      </c>
      <c r="K1157" s="184"/>
      <c r="L1157" s="184"/>
      <c r="N1157" s="184" t="s">
        <v>679</v>
      </c>
      <c r="O1157" s="184"/>
      <c r="P1157" s="184"/>
      <c r="Q1157" s="184"/>
      <c r="R1157" s="184"/>
      <c r="S1157" s="184"/>
      <c r="T1157" s="184"/>
      <c r="U1157" s="184"/>
      <c r="V1157" s="184"/>
      <c r="W1157" s="184"/>
      <c r="X1157" s="184"/>
      <c r="Y1157" s="184"/>
      <c r="Z1157" s="184"/>
      <c r="AA1157" s="184"/>
      <c r="AC1157" s="198">
        <v>114</v>
      </c>
      <c r="AD1157" s="198"/>
    </row>
    <row r="1158" spans="2:30" x14ac:dyDescent="0.25">
      <c r="C1158" s="157" t="s">
        <v>2</v>
      </c>
      <c r="G1158" s="157" t="s">
        <v>2</v>
      </c>
      <c r="K1158" s="157" t="s">
        <v>2</v>
      </c>
      <c r="O1158" s="196" t="s">
        <v>680</v>
      </c>
      <c r="P1158" s="196"/>
      <c r="Q1158" s="196"/>
      <c r="R1158" s="196"/>
      <c r="S1158" s="196"/>
      <c r="T1158" s="196"/>
      <c r="U1158" s="196"/>
      <c r="V1158" s="196"/>
      <c r="W1158" s="196"/>
      <c r="X1158" s="196"/>
      <c r="Y1158" s="196"/>
      <c r="Z1158" s="196"/>
      <c r="AA1158" s="196"/>
      <c r="AB1158" s="196"/>
      <c r="AC1158" s="197">
        <v>37.29</v>
      </c>
      <c r="AD1158" s="197"/>
    </row>
    <row r="1159" spans="2:30" x14ac:dyDescent="0.25">
      <c r="C1159" s="157" t="s">
        <v>2</v>
      </c>
      <c r="G1159" s="157" t="s">
        <v>2</v>
      </c>
      <c r="K1159" s="157" t="s">
        <v>2</v>
      </c>
      <c r="O1159" s="196" t="s">
        <v>680</v>
      </c>
      <c r="P1159" s="196"/>
      <c r="Q1159" s="196"/>
      <c r="R1159" s="196"/>
      <c r="S1159" s="196"/>
      <c r="T1159" s="196"/>
      <c r="U1159" s="196"/>
      <c r="V1159" s="196"/>
      <c r="W1159" s="196"/>
      <c r="X1159" s="196"/>
      <c r="Y1159" s="196"/>
      <c r="Z1159" s="196"/>
      <c r="AA1159" s="196"/>
      <c r="AB1159" s="196"/>
      <c r="AC1159" s="197">
        <v>28.22</v>
      </c>
      <c r="AD1159" s="197"/>
    </row>
    <row r="1160" spans="2:30" x14ac:dyDescent="0.25">
      <c r="C1160" s="157" t="s">
        <v>2</v>
      </c>
      <c r="G1160" s="157" t="s">
        <v>2</v>
      </c>
      <c r="K1160" s="157" t="s">
        <v>2</v>
      </c>
      <c r="O1160" s="196" t="s">
        <v>680</v>
      </c>
      <c r="P1160" s="196"/>
      <c r="Q1160" s="196"/>
      <c r="R1160" s="196"/>
      <c r="S1160" s="196"/>
      <c r="T1160" s="196"/>
      <c r="U1160" s="196"/>
      <c r="V1160" s="196"/>
      <c r="W1160" s="196"/>
      <c r="X1160" s="196"/>
      <c r="Y1160" s="196"/>
      <c r="Z1160" s="196"/>
      <c r="AA1160" s="196"/>
      <c r="AB1160" s="196"/>
      <c r="AC1160" s="197">
        <v>45.27</v>
      </c>
      <c r="AD1160" s="197"/>
    </row>
    <row r="1161" spans="2:30" x14ac:dyDescent="0.25">
      <c r="C1161" s="157" t="s">
        <v>2</v>
      </c>
      <c r="G1161" s="157" t="s">
        <v>2</v>
      </c>
      <c r="K1161" s="157" t="s">
        <v>2</v>
      </c>
      <c r="O1161" s="196" t="s">
        <v>680</v>
      </c>
      <c r="P1161" s="196"/>
      <c r="Q1161" s="196"/>
      <c r="R1161" s="196"/>
      <c r="S1161" s="196"/>
      <c r="T1161" s="196"/>
      <c r="U1161" s="196"/>
      <c r="V1161" s="196"/>
      <c r="W1161" s="196"/>
      <c r="X1161" s="196"/>
      <c r="Y1161" s="196"/>
      <c r="Z1161" s="196"/>
      <c r="AA1161" s="196"/>
      <c r="AB1161" s="196"/>
      <c r="AC1161" s="197">
        <v>3.22</v>
      </c>
      <c r="AD1161" s="197"/>
    </row>
    <row r="1162" spans="2:30" x14ac:dyDescent="0.25">
      <c r="B1162" s="184" t="s">
        <v>1370</v>
      </c>
      <c r="C1162" s="184"/>
      <c r="D1162" s="184"/>
      <c r="F1162" s="184" t="s">
        <v>682</v>
      </c>
      <c r="G1162" s="184"/>
      <c r="H1162" s="184"/>
      <c r="I1162" s="184"/>
      <c r="J1162" s="184" t="s">
        <v>1371</v>
      </c>
      <c r="K1162" s="184"/>
      <c r="L1162" s="184"/>
      <c r="N1162" s="184" t="s">
        <v>1372</v>
      </c>
      <c r="O1162" s="184"/>
      <c r="P1162" s="184"/>
      <c r="Q1162" s="184"/>
      <c r="R1162" s="184"/>
      <c r="S1162" s="184"/>
      <c r="T1162" s="184"/>
      <c r="U1162" s="184"/>
      <c r="V1162" s="184"/>
      <c r="W1162" s="184"/>
      <c r="X1162" s="184"/>
      <c r="Y1162" s="184"/>
      <c r="Z1162" s="184"/>
      <c r="AA1162" s="184"/>
      <c r="AC1162" s="198">
        <v>13300</v>
      </c>
      <c r="AD1162" s="198"/>
    </row>
    <row r="1163" spans="2:30" x14ac:dyDescent="0.25">
      <c r="C1163" s="157" t="s">
        <v>2</v>
      </c>
      <c r="G1163" s="157" t="s">
        <v>2</v>
      </c>
      <c r="K1163" s="157" t="s">
        <v>2</v>
      </c>
      <c r="O1163" s="196" t="s">
        <v>1373</v>
      </c>
      <c r="P1163" s="196"/>
      <c r="Q1163" s="196"/>
      <c r="R1163" s="196"/>
      <c r="S1163" s="196"/>
      <c r="T1163" s="196"/>
      <c r="U1163" s="196"/>
      <c r="V1163" s="196"/>
      <c r="W1163" s="196"/>
      <c r="X1163" s="196"/>
      <c r="Y1163" s="196"/>
      <c r="Z1163" s="196"/>
      <c r="AA1163" s="196"/>
      <c r="AB1163" s="196"/>
    </row>
    <row r="1164" spans="2:30" x14ac:dyDescent="0.25">
      <c r="B1164" s="184" t="s">
        <v>1374</v>
      </c>
      <c r="C1164" s="184"/>
      <c r="D1164" s="184"/>
      <c r="F1164" s="184" t="s">
        <v>311</v>
      </c>
      <c r="G1164" s="184"/>
      <c r="H1164" s="184"/>
      <c r="I1164" s="184"/>
      <c r="J1164" s="184" t="s">
        <v>1375</v>
      </c>
      <c r="K1164" s="184"/>
      <c r="L1164" s="184"/>
      <c r="N1164" s="184" t="s">
        <v>1376</v>
      </c>
      <c r="O1164" s="184"/>
      <c r="P1164" s="184"/>
      <c r="Q1164" s="184"/>
      <c r="R1164" s="184"/>
      <c r="S1164" s="184"/>
      <c r="T1164" s="184"/>
      <c r="U1164" s="184"/>
      <c r="V1164" s="184"/>
      <c r="W1164" s="184"/>
      <c r="X1164" s="184"/>
      <c r="Y1164" s="184"/>
      <c r="Z1164" s="184"/>
      <c r="AA1164" s="184"/>
      <c r="AC1164" s="198">
        <v>492.37</v>
      </c>
      <c r="AD1164" s="198"/>
    </row>
    <row r="1165" spans="2:30" x14ac:dyDescent="0.25">
      <c r="C1165" s="157" t="s">
        <v>2</v>
      </c>
      <c r="G1165" s="157" t="s">
        <v>2</v>
      </c>
      <c r="K1165" s="157" t="s">
        <v>2</v>
      </c>
      <c r="O1165" s="196" t="s">
        <v>1342</v>
      </c>
      <c r="P1165" s="196"/>
      <c r="Q1165" s="196"/>
      <c r="R1165" s="196"/>
      <c r="S1165" s="196"/>
      <c r="T1165" s="196"/>
      <c r="U1165" s="196"/>
      <c r="V1165" s="196"/>
      <c r="W1165" s="196"/>
      <c r="X1165" s="196"/>
      <c r="Y1165" s="196"/>
      <c r="Z1165" s="196"/>
      <c r="AA1165" s="196"/>
      <c r="AB1165" s="196"/>
      <c r="AC1165" s="197">
        <v>82.5</v>
      </c>
      <c r="AD1165" s="197"/>
    </row>
    <row r="1166" spans="2:30" x14ac:dyDescent="0.25">
      <c r="C1166" s="157" t="s">
        <v>2</v>
      </c>
      <c r="G1166" s="157" t="s">
        <v>2</v>
      </c>
      <c r="K1166" s="157" t="s">
        <v>2</v>
      </c>
      <c r="O1166" s="196" t="s">
        <v>1342</v>
      </c>
      <c r="P1166" s="196"/>
      <c r="Q1166" s="196"/>
      <c r="R1166" s="196"/>
      <c r="S1166" s="196"/>
      <c r="T1166" s="196"/>
      <c r="U1166" s="196"/>
      <c r="V1166" s="196"/>
      <c r="W1166" s="196"/>
      <c r="X1166" s="196"/>
      <c r="Y1166" s="196"/>
      <c r="Z1166" s="196"/>
      <c r="AA1166" s="196"/>
      <c r="AB1166" s="196"/>
      <c r="AC1166" s="197">
        <v>409.87</v>
      </c>
      <c r="AD1166" s="197"/>
    </row>
    <row r="1167" spans="2:30" x14ac:dyDescent="0.25">
      <c r="B1167" s="184" t="s">
        <v>1377</v>
      </c>
      <c r="C1167" s="184"/>
      <c r="D1167" s="184"/>
      <c r="F1167" s="184" t="s">
        <v>311</v>
      </c>
      <c r="G1167" s="184"/>
      <c r="H1167" s="184"/>
      <c r="I1167" s="184"/>
      <c r="J1167" s="184" t="s">
        <v>1378</v>
      </c>
      <c r="K1167" s="184"/>
      <c r="L1167" s="184"/>
      <c r="N1167" s="184" t="s">
        <v>1379</v>
      </c>
      <c r="O1167" s="184"/>
      <c r="P1167" s="184"/>
      <c r="Q1167" s="184"/>
      <c r="R1167" s="184"/>
      <c r="S1167" s="184"/>
      <c r="T1167" s="184"/>
      <c r="U1167" s="184"/>
      <c r="V1167" s="184"/>
      <c r="W1167" s="184"/>
      <c r="X1167" s="184"/>
      <c r="Y1167" s="184"/>
      <c r="Z1167" s="184"/>
      <c r="AA1167" s="184"/>
      <c r="AC1167" s="198">
        <v>363.62</v>
      </c>
      <c r="AD1167" s="198"/>
    </row>
    <row r="1168" spans="2:30" x14ac:dyDescent="0.25">
      <c r="C1168" s="157" t="s">
        <v>2</v>
      </c>
      <c r="G1168" s="157" t="s">
        <v>2</v>
      </c>
      <c r="K1168" s="157" t="s">
        <v>2</v>
      </c>
      <c r="O1168" s="196" t="s">
        <v>1342</v>
      </c>
      <c r="P1168" s="196"/>
      <c r="Q1168" s="196"/>
      <c r="R1168" s="196"/>
      <c r="S1168" s="196"/>
      <c r="T1168" s="196"/>
      <c r="U1168" s="196"/>
      <c r="V1168" s="196"/>
      <c r="W1168" s="196"/>
      <c r="X1168" s="196"/>
      <c r="Y1168" s="196"/>
      <c r="Z1168" s="196"/>
      <c r="AA1168" s="196"/>
      <c r="AB1168" s="196"/>
      <c r="AC1168" s="197">
        <v>82.5</v>
      </c>
      <c r="AD1168" s="197"/>
    </row>
    <row r="1169" spans="2:30" x14ac:dyDescent="0.25">
      <c r="C1169" s="157" t="s">
        <v>2</v>
      </c>
      <c r="G1169" s="157" t="s">
        <v>2</v>
      </c>
      <c r="K1169" s="157" t="s">
        <v>2</v>
      </c>
      <c r="O1169" s="196" t="s">
        <v>1342</v>
      </c>
      <c r="P1169" s="196"/>
      <c r="Q1169" s="196"/>
      <c r="R1169" s="196"/>
      <c r="S1169" s="196"/>
      <c r="T1169" s="196"/>
      <c r="U1169" s="196"/>
      <c r="V1169" s="196"/>
      <c r="W1169" s="196"/>
      <c r="X1169" s="196"/>
      <c r="Y1169" s="196"/>
      <c r="Z1169" s="196"/>
      <c r="AA1169" s="196"/>
      <c r="AB1169" s="196"/>
      <c r="AC1169" s="197">
        <v>281.12</v>
      </c>
      <c r="AD1169" s="197"/>
    </row>
    <row r="1170" spans="2:30" x14ac:dyDescent="0.25">
      <c r="B1170" s="184" t="s">
        <v>1380</v>
      </c>
      <c r="C1170" s="184"/>
      <c r="D1170" s="184"/>
      <c r="F1170" s="184" t="s">
        <v>311</v>
      </c>
      <c r="G1170" s="184"/>
      <c r="H1170" s="184"/>
      <c r="I1170" s="184"/>
      <c r="J1170" s="184" t="s">
        <v>1381</v>
      </c>
      <c r="K1170" s="184"/>
      <c r="L1170" s="184"/>
      <c r="N1170" s="184" t="s">
        <v>1382</v>
      </c>
      <c r="O1170" s="184"/>
      <c r="P1170" s="184"/>
      <c r="Q1170" s="184"/>
      <c r="R1170" s="184"/>
      <c r="S1170" s="184"/>
      <c r="T1170" s="184"/>
      <c r="U1170" s="184"/>
      <c r="V1170" s="184"/>
      <c r="W1170" s="184"/>
      <c r="X1170" s="184"/>
      <c r="Y1170" s="184"/>
      <c r="Z1170" s="184"/>
      <c r="AA1170" s="184"/>
      <c r="AC1170" s="198">
        <v>6900</v>
      </c>
      <c r="AD1170" s="198"/>
    </row>
    <row r="1171" spans="2:30" x14ac:dyDescent="0.25">
      <c r="C1171" s="157" t="s">
        <v>2</v>
      </c>
      <c r="G1171" s="157" t="s">
        <v>2</v>
      </c>
      <c r="K1171" s="157" t="s">
        <v>2</v>
      </c>
      <c r="O1171" s="196" t="s">
        <v>1338</v>
      </c>
      <c r="P1171" s="196"/>
      <c r="Q1171" s="196"/>
      <c r="R1171" s="196"/>
      <c r="S1171" s="196"/>
      <c r="T1171" s="196"/>
      <c r="U1171" s="196"/>
      <c r="V1171" s="196"/>
      <c r="W1171" s="196"/>
      <c r="X1171" s="196"/>
      <c r="Y1171" s="196"/>
      <c r="Z1171" s="196"/>
      <c r="AA1171" s="196"/>
      <c r="AB1171" s="196"/>
      <c r="AC1171" s="197">
        <v>3450</v>
      </c>
      <c r="AD1171" s="197"/>
    </row>
    <row r="1172" spans="2:30" x14ac:dyDescent="0.25">
      <c r="C1172" s="157" t="s">
        <v>2</v>
      </c>
      <c r="G1172" s="157" t="s">
        <v>2</v>
      </c>
      <c r="K1172" s="157" t="s">
        <v>2</v>
      </c>
      <c r="O1172" s="196" t="s">
        <v>1338</v>
      </c>
      <c r="P1172" s="196"/>
      <c r="Q1172" s="196"/>
      <c r="R1172" s="196"/>
      <c r="S1172" s="196"/>
      <c r="T1172" s="196"/>
      <c r="U1172" s="196"/>
      <c r="V1172" s="196"/>
      <c r="W1172" s="196"/>
      <c r="X1172" s="196"/>
      <c r="Y1172" s="196"/>
      <c r="Z1172" s="196"/>
      <c r="AA1172" s="196"/>
      <c r="AB1172" s="196"/>
      <c r="AC1172" s="197">
        <v>3450</v>
      </c>
      <c r="AD1172" s="197"/>
    </row>
    <row r="1173" spans="2:30" x14ac:dyDescent="0.25">
      <c r="B1173" s="184" t="s">
        <v>1383</v>
      </c>
      <c r="C1173" s="184"/>
      <c r="D1173" s="184"/>
      <c r="F1173" s="184" t="s">
        <v>311</v>
      </c>
      <c r="G1173" s="184"/>
      <c r="H1173" s="184"/>
      <c r="I1173" s="184"/>
      <c r="J1173" s="184" t="s">
        <v>1384</v>
      </c>
      <c r="K1173" s="184"/>
      <c r="L1173" s="184"/>
      <c r="N1173" s="184" t="s">
        <v>1385</v>
      </c>
      <c r="O1173" s="184"/>
      <c r="P1173" s="184"/>
      <c r="Q1173" s="184"/>
      <c r="R1173" s="184"/>
      <c r="S1173" s="184"/>
      <c r="T1173" s="184"/>
      <c r="U1173" s="184"/>
      <c r="V1173" s="184"/>
      <c r="W1173" s="184"/>
      <c r="X1173" s="184"/>
      <c r="Y1173" s="184"/>
      <c r="Z1173" s="184"/>
      <c r="AA1173" s="184"/>
      <c r="AC1173" s="198">
        <v>368.35</v>
      </c>
      <c r="AD1173" s="198"/>
    </row>
    <row r="1174" spans="2:30" x14ac:dyDescent="0.25">
      <c r="C1174" s="157" t="s">
        <v>2</v>
      </c>
      <c r="G1174" s="157" t="s">
        <v>2</v>
      </c>
      <c r="K1174" s="157" t="s">
        <v>2</v>
      </c>
      <c r="O1174" s="196" t="s">
        <v>1342</v>
      </c>
      <c r="P1174" s="196"/>
      <c r="Q1174" s="196"/>
      <c r="R1174" s="196"/>
      <c r="S1174" s="196"/>
      <c r="T1174" s="196"/>
      <c r="U1174" s="196"/>
      <c r="V1174" s="196"/>
      <c r="W1174" s="196"/>
      <c r="X1174" s="196"/>
      <c r="Y1174" s="196"/>
      <c r="Z1174" s="196"/>
      <c r="AA1174" s="196"/>
      <c r="AB1174" s="196"/>
      <c r="AC1174" s="197">
        <v>68.75</v>
      </c>
      <c r="AD1174" s="197"/>
    </row>
    <row r="1175" spans="2:30" x14ac:dyDescent="0.25">
      <c r="C1175" s="157" t="s">
        <v>2</v>
      </c>
      <c r="G1175" s="157" t="s">
        <v>2</v>
      </c>
      <c r="K1175" s="157" t="s">
        <v>2</v>
      </c>
      <c r="O1175" s="196" t="s">
        <v>1342</v>
      </c>
      <c r="P1175" s="196"/>
      <c r="Q1175" s="196"/>
      <c r="R1175" s="196"/>
      <c r="S1175" s="196"/>
      <c r="T1175" s="196"/>
      <c r="U1175" s="196"/>
      <c r="V1175" s="196"/>
      <c r="W1175" s="196"/>
      <c r="X1175" s="196"/>
      <c r="Y1175" s="196"/>
      <c r="Z1175" s="196"/>
      <c r="AA1175" s="196"/>
      <c r="AB1175" s="196"/>
      <c r="AC1175" s="197">
        <v>299.60000000000002</v>
      </c>
      <c r="AD1175" s="197"/>
    </row>
    <row r="1176" spans="2:30" x14ac:dyDescent="0.25">
      <c r="B1176" s="184" t="s">
        <v>1386</v>
      </c>
      <c r="C1176" s="184"/>
      <c r="D1176" s="184"/>
      <c r="F1176" s="184" t="s">
        <v>311</v>
      </c>
      <c r="G1176" s="184"/>
      <c r="H1176" s="184"/>
      <c r="I1176" s="184"/>
      <c r="J1176" s="184" t="s">
        <v>1387</v>
      </c>
      <c r="K1176" s="184"/>
      <c r="L1176" s="184"/>
      <c r="N1176" s="184" t="s">
        <v>1388</v>
      </c>
      <c r="O1176" s="184"/>
      <c r="P1176" s="184"/>
      <c r="Q1176" s="184"/>
      <c r="R1176" s="184"/>
      <c r="S1176" s="184"/>
      <c r="T1176" s="184"/>
      <c r="U1176" s="184"/>
      <c r="V1176" s="184"/>
      <c r="W1176" s="184"/>
      <c r="X1176" s="184"/>
      <c r="Y1176" s="184"/>
      <c r="Z1176" s="184"/>
      <c r="AA1176" s="184"/>
      <c r="AC1176" s="198">
        <v>497.9</v>
      </c>
      <c r="AD1176" s="198"/>
    </row>
    <row r="1177" spans="2:30" x14ac:dyDescent="0.25">
      <c r="C1177" s="157" t="s">
        <v>2</v>
      </c>
      <c r="G1177" s="157" t="s">
        <v>2</v>
      </c>
      <c r="K1177" s="157" t="s">
        <v>2</v>
      </c>
      <c r="O1177" s="196" t="s">
        <v>1342</v>
      </c>
      <c r="P1177" s="196"/>
      <c r="Q1177" s="196"/>
      <c r="R1177" s="196"/>
      <c r="S1177" s="196"/>
      <c r="T1177" s="196"/>
      <c r="U1177" s="196"/>
      <c r="V1177" s="196"/>
      <c r="W1177" s="196"/>
      <c r="X1177" s="196"/>
      <c r="Y1177" s="196"/>
      <c r="Z1177" s="196"/>
      <c r="AA1177" s="196"/>
      <c r="AB1177" s="196"/>
      <c r="AC1177" s="197">
        <v>82.5</v>
      </c>
      <c r="AD1177" s="197"/>
    </row>
    <row r="1178" spans="2:30" x14ac:dyDescent="0.25">
      <c r="C1178" s="157" t="s">
        <v>2</v>
      </c>
      <c r="G1178" s="157" t="s">
        <v>2</v>
      </c>
      <c r="K1178" s="157" t="s">
        <v>2</v>
      </c>
      <c r="O1178" s="196" t="s">
        <v>1342</v>
      </c>
      <c r="P1178" s="196"/>
      <c r="Q1178" s="196"/>
      <c r="R1178" s="196"/>
      <c r="S1178" s="196"/>
      <c r="T1178" s="196"/>
      <c r="U1178" s="196"/>
      <c r="V1178" s="196"/>
      <c r="W1178" s="196"/>
      <c r="X1178" s="196"/>
      <c r="Y1178" s="196"/>
      <c r="Z1178" s="196"/>
      <c r="AA1178" s="196"/>
      <c r="AB1178" s="196"/>
      <c r="AC1178" s="197">
        <v>415.4</v>
      </c>
      <c r="AD1178" s="197"/>
    </row>
    <row r="1179" spans="2:30" x14ac:dyDescent="0.25">
      <c r="B1179" s="184" t="s">
        <v>1389</v>
      </c>
      <c r="C1179" s="184"/>
      <c r="D1179" s="184"/>
      <c r="F1179" s="184" t="s">
        <v>311</v>
      </c>
      <c r="G1179" s="184"/>
      <c r="H1179" s="184"/>
      <c r="I1179" s="184"/>
      <c r="J1179" s="184" t="s">
        <v>1390</v>
      </c>
      <c r="K1179" s="184"/>
      <c r="L1179" s="184"/>
      <c r="N1179" s="184" t="s">
        <v>1391</v>
      </c>
      <c r="O1179" s="184"/>
      <c r="P1179" s="184"/>
      <c r="Q1179" s="184"/>
      <c r="R1179" s="184"/>
      <c r="S1179" s="184"/>
      <c r="T1179" s="184"/>
      <c r="U1179" s="184"/>
      <c r="V1179" s="184"/>
      <c r="W1179" s="184"/>
      <c r="X1179" s="184"/>
      <c r="Y1179" s="184"/>
      <c r="Z1179" s="184"/>
      <c r="AA1179" s="184"/>
      <c r="AC1179" s="198">
        <v>82.5</v>
      </c>
      <c r="AD1179" s="198"/>
    </row>
    <row r="1180" spans="2:30" x14ac:dyDescent="0.25">
      <c r="C1180" s="157" t="s">
        <v>2</v>
      </c>
      <c r="G1180" s="157" t="s">
        <v>2</v>
      </c>
      <c r="K1180" s="157" t="s">
        <v>2</v>
      </c>
      <c r="O1180" s="196" t="s">
        <v>1342</v>
      </c>
      <c r="P1180" s="196"/>
      <c r="Q1180" s="196"/>
      <c r="R1180" s="196"/>
      <c r="S1180" s="196"/>
      <c r="T1180" s="196"/>
      <c r="U1180" s="196"/>
      <c r="V1180" s="196"/>
      <c r="W1180" s="196"/>
      <c r="X1180" s="196"/>
      <c r="Y1180" s="196"/>
      <c r="Z1180" s="196"/>
      <c r="AA1180" s="196"/>
      <c r="AB1180" s="196"/>
    </row>
    <row r="1181" spans="2:30" x14ac:dyDescent="0.25">
      <c r="B1181" s="184" t="s">
        <v>1392</v>
      </c>
      <c r="C1181" s="184"/>
      <c r="D1181" s="184"/>
      <c r="F1181" s="184" t="s">
        <v>427</v>
      </c>
      <c r="G1181" s="184"/>
      <c r="H1181" s="184"/>
      <c r="I1181" s="184"/>
      <c r="J1181" s="184" t="s">
        <v>1381</v>
      </c>
      <c r="K1181" s="184"/>
      <c r="L1181" s="184"/>
      <c r="N1181" s="184" t="s">
        <v>1382</v>
      </c>
      <c r="O1181" s="184"/>
      <c r="P1181" s="184"/>
      <c r="Q1181" s="184"/>
      <c r="R1181" s="184"/>
      <c r="S1181" s="184"/>
      <c r="T1181" s="184"/>
      <c r="U1181" s="184"/>
      <c r="V1181" s="184"/>
      <c r="W1181" s="184"/>
      <c r="X1181" s="184"/>
      <c r="Y1181" s="184"/>
      <c r="Z1181" s="184"/>
      <c r="AA1181" s="184"/>
      <c r="AC1181" s="198">
        <v>3450</v>
      </c>
      <c r="AD1181" s="198"/>
    </row>
    <row r="1182" spans="2:30" x14ac:dyDescent="0.25">
      <c r="C1182" s="157" t="s">
        <v>2</v>
      </c>
      <c r="G1182" s="157" t="s">
        <v>2</v>
      </c>
      <c r="K1182" s="157" t="s">
        <v>2</v>
      </c>
      <c r="O1182" s="196" t="s">
        <v>1338</v>
      </c>
      <c r="P1182" s="196"/>
      <c r="Q1182" s="196"/>
      <c r="R1182" s="196"/>
      <c r="S1182" s="196"/>
      <c r="T1182" s="196"/>
      <c r="U1182" s="196"/>
      <c r="V1182" s="196"/>
      <c r="W1182" s="196"/>
      <c r="X1182" s="196"/>
      <c r="Y1182" s="196"/>
      <c r="Z1182" s="196"/>
      <c r="AA1182" s="196"/>
      <c r="AB1182" s="196"/>
    </row>
    <row r="1183" spans="2:30" x14ac:dyDescent="0.25">
      <c r="B1183" s="184" t="s">
        <v>1393</v>
      </c>
      <c r="C1183" s="184"/>
      <c r="D1183" s="184"/>
      <c r="F1183" s="184" t="s">
        <v>522</v>
      </c>
      <c r="G1183" s="184"/>
      <c r="H1183" s="184"/>
      <c r="I1183" s="184"/>
      <c r="J1183" s="184" t="s">
        <v>1394</v>
      </c>
      <c r="K1183" s="184"/>
      <c r="L1183" s="184"/>
      <c r="N1183" s="184" t="s">
        <v>1395</v>
      </c>
      <c r="O1183" s="184"/>
      <c r="P1183" s="184"/>
      <c r="Q1183" s="184"/>
      <c r="R1183" s="184"/>
      <c r="S1183" s="184"/>
      <c r="T1183" s="184"/>
      <c r="U1183" s="184"/>
      <c r="V1183" s="184"/>
      <c r="W1183" s="184"/>
      <c r="X1183" s="184"/>
      <c r="Y1183" s="184"/>
      <c r="Z1183" s="184"/>
      <c r="AA1183" s="184"/>
      <c r="AC1183" s="198">
        <v>13500</v>
      </c>
      <c r="AD1183" s="198"/>
    </row>
    <row r="1184" spans="2:30" x14ac:dyDescent="0.25">
      <c r="C1184" s="157" t="s">
        <v>2</v>
      </c>
      <c r="G1184" s="157" t="s">
        <v>2</v>
      </c>
      <c r="K1184" s="157" t="s">
        <v>2</v>
      </c>
      <c r="O1184" s="196" t="s">
        <v>1396</v>
      </c>
      <c r="P1184" s="196"/>
      <c r="Q1184" s="196"/>
      <c r="R1184" s="196"/>
      <c r="S1184" s="196"/>
      <c r="T1184" s="196"/>
      <c r="U1184" s="196"/>
      <c r="V1184" s="196"/>
      <c r="W1184" s="196"/>
      <c r="X1184" s="196"/>
      <c r="Y1184" s="196"/>
      <c r="Z1184" s="196"/>
      <c r="AA1184" s="196"/>
      <c r="AB1184" s="196"/>
    </row>
    <row r="1185" spans="1:30" x14ac:dyDescent="0.25">
      <c r="B1185" s="184" t="s">
        <v>1397</v>
      </c>
      <c r="C1185" s="184"/>
      <c r="D1185" s="184"/>
      <c r="F1185" s="184" t="s">
        <v>522</v>
      </c>
      <c r="G1185" s="184"/>
      <c r="H1185" s="184"/>
      <c r="I1185" s="184"/>
      <c r="J1185" s="184" t="s">
        <v>1398</v>
      </c>
      <c r="K1185" s="184"/>
      <c r="L1185" s="184"/>
      <c r="N1185" s="184" t="s">
        <v>1399</v>
      </c>
      <c r="O1185" s="184"/>
      <c r="P1185" s="184"/>
      <c r="Q1185" s="184"/>
      <c r="R1185" s="184"/>
      <c r="S1185" s="184"/>
      <c r="T1185" s="184"/>
      <c r="U1185" s="184"/>
      <c r="V1185" s="184"/>
      <c r="W1185" s="184"/>
      <c r="X1185" s="184"/>
      <c r="Y1185" s="184"/>
      <c r="Z1185" s="184"/>
      <c r="AA1185" s="184"/>
      <c r="AC1185" s="198">
        <v>6900</v>
      </c>
      <c r="AD1185" s="198"/>
    </row>
    <row r="1186" spans="1:30" x14ac:dyDescent="0.25">
      <c r="C1186" s="157" t="s">
        <v>2</v>
      </c>
      <c r="G1186" s="157" t="s">
        <v>2</v>
      </c>
      <c r="K1186" s="157" t="s">
        <v>2</v>
      </c>
      <c r="O1186" s="196" t="s">
        <v>1338</v>
      </c>
      <c r="P1186" s="196"/>
      <c r="Q1186" s="196"/>
      <c r="R1186" s="196"/>
      <c r="S1186" s="196"/>
      <c r="T1186" s="196"/>
      <c r="U1186" s="196"/>
      <c r="V1186" s="196"/>
      <c r="W1186" s="196"/>
      <c r="X1186" s="196"/>
      <c r="Y1186" s="196"/>
      <c r="Z1186" s="196"/>
      <c r="AA1186" s="196"/>
      <c r="AB1186" s="196"/>
      <c r="AC1186" s="197">
        <v>3450</v>
      </c>
      <c r="AD1186" s="197"/>
    </row>
    <row r="1187" spans="1:30" x14ac:dyDescent="0.25">
      <c r="C1187" s="157" t="s">
        <v>2</v>
      </c>
      <c r="G1187" s="157" t="s">
        <v>2</v>
      </c>
      <c r="K1187" s="157" t="s">
        <v>2</v>
      </c>
      <c r="O1187" s="196" t="s">
        <v>1338</v>
      </c>
      <c r="P1187" s="196"/>
      <c r="Q1187" s="196"/>
      <c r="R1187" s="196"/>
      <c r="S1187" s="196"/>
      <c r="T1187" s="196"/>
      <c r="U1187" s="196"/>
      <c r="V1187" s="196"/>
      <c r="W1187" s="196"/>
      <c r="X1187" s="196"/>
      <c r="Y1187" s="196"/>
      <c r="Z1187" s="196"/>
      <c r="AA1187" s="196"/>
      <c r="AB1187" s="196"/>
      <c r="AC1187" s="197">
        <v>3450</v>
      </c>
      <c r="AD1187" s="197"/>
    </row>
    <row r="1188" spans="1:30" x14ac:dyDescent="0.25">
      <c r="B1188" s="184" t="s">
        <v>1400</v>
      </c>
      <c r="C1188" s="184"/>
      <c r="D1188" s="184"/>
      <c r="F1188" s="184" t="s">
        <v>568</v>
      </c>
      <c r="G1188" s="184"/>
      <c r="H1188" s="184"/>
      <c r="I1188" s="184"/>
      <c r="J1188" s="184" t="s">
        <v>1394</v>
      </c>
      <c r="K1188" s="184"/>
      <c r="L1188" s="184"/>
      <c r="N1188" s="184" t="s">
        <v>1395</v>
      </c>
      <c r="O1188" s="184"/>
      <c r="P1188" s="184"/>
      <c r="Q1188" s="184"/>
      <c r="R1188" s="184"/>
      <c r="S1188" s="184"/>
      <c r="T1188" s="184"/>
      <c r="U1188" s="184"/>
      <c r="V1188" s="184"/>
      <c r="W1188" s="184"/>
      <c r="X1188" s="184"/>
      <c r="Y1188" s="184"/>
      <c r="Z1188" s="184"/>
      <c r="AA1188" s="184"/>
      <c r="AC1188" s="198">
        <v>8625</v>
      </c>
      <c r="AD1188" s="198"/>
    </row>
    <row r="1189" spans="1:30" x14ac:dyDescent="0.25">
      <c r="C1189" s="157" t="s">
        <v>2</v>
      </c>
      <c r="G1189" s="157" t="s">
        <v>2</v>
      </c>
      <c r="K1189" s="157" t="s">
        <v>2</v>
      </c>
      <c r="O1189" s="196" t="s">
        <v>1396</v>
      </c>
      <c r="P1189" s="196"/>
      <c r="Q1189" s="196"/>
      <c r="R1189" s="196"/>
      <c r="S1189" s="196"/>
      <c r="T1189" s="196"/>
      <c r="U1189" s="196"/>
      <c r="V1189" s="196"/>
      <c r="W1189" s="196"/>
      <c r="X1189" s="196"/>
      <c r="Y1189" s="196"/>
      <c r="Z1189" s="196"/>
      <c r="AA1189" s="196"/>
      <c r="AB1189" s="196"/>
    </row>
    <row r="1190" spans="1:30" x14ac:dyDescent="0.25">
      <c r="B1190" s="184" t="s">
        <v>1401</v>
      </c>
      <c r="C1190" s="184"/>
      <c r="D1190" s="184"/>
      <c r="F1190" s="184" t="s">
        <v>568</v>
      </c>
      <c r="G1190" s="184"/>
      <c r="H1190" s="184"/>
      <c r="I1190" s="184"/>
      <c r="J1190" s="184" t="s">
        <v>1381</v>
      </c>
      <c r="K1190" s="184"/>
      <c r="L1190" s="184"/>
      <c r="N1190" s="184" t="s">
        <v>1382</v>
      </c>
      <c r="O1190" s="184"/>
      <c r="P1190" s="184"/>
      <c r="Q1190" s="184"/>
      <c r="R1190" s="184"/>
      <c r="S1190" s="184"/>
      <c r="T1190" s="184"/>
      <c r="U1190" s="184"/>
      <c r="V1190" s="184"/>
      <c r="W1190" s="184"/>
      <c r="X1190" s="184"/>
      <c r="Y1190" s="184"/>
      <c r="Z1190" s="184"/>
      <c r="AA1190" s="184"/>
      <c r="AC1190" s="198">
        <v>10350</v>
      </c>
      <c r="AD1190" s="198"/>
    </row>
    <row r="1191" spans="1:30" x14ac:dyDescent="0.25">
      <c r="C1191" s="157" t="s">
        <v>2</v>
      </c>
      <c r="G1191" s="157" t="s">
        <v>2</v>
      </c>
      <c r="K1191" s="157" t="s">
        <v>2</v>
      </c>
      <c r="O1191" s="196" t="s">
        <v>1338</v>
      </c>
      <c r="P1191" s="196"/>
      <c r="Q1191" s="196"/>
      <c r="R1191" s="196"/>
      <c r="S1191" s="196"/>
      <c r="T1191" s="196"/>
      <c r="U1191" s="196"/>
      <c r="V1191" s="196"/>
      <c r="W1191" s="196"/>
      <c r="X1191" s="196"/>
      <c r="Y1191" s="196"/>
      <c r="Z1191" s="196"/>
      <c r="AA1191" s="196"/>
      <c r="AB1191" s="196"/>
      <c r="AC1191" s="197">
        <v>3450</v>
      </c>
      <c r="AD1191" s="197"/>
    </row>
    <row r="1192" spans="1:30" x14ac:dyDescent="0.25">
      <c r="C1192" s="157" t="s">
        <v>2</v>
      </c>
      <c r="G1192" s="157" t="s">
        <v>2</v>
      </c>
      <c r="K1192" s="157" t="s">
        <v>2</v>
      </c>
      <c r="O1192" s="196" t="s">
        <v>1338</v>
      </c>
      <c r="P1192" s="196"/>
      <c r="Q1192" s="196"/>
      <c r="R1192" s="196"/>
      <c r="S1192" s="196"/>
      <c r="T1192" s="196"/>
      <c r="U1192" s="196"/>
      <c r="V1192" s="196"/>
      <c r="W1192" s="196"/>
      <c r="X1192" s="196"/>
      <c r="Y1192" s="196"/>
      <c r="Z1192" s="196"/>
      <c r="AA1192" s="196"/>
      <c r="AB1192" s="196"/>
      <c r="AC1192" s="197">
        <v>3450</v>
      </c>
      <c r="AD1192" s="197"/>
    </row>
    <row r="1193" spans="1:30" x14ac:dyDescent="0.25">
      <c r="C1193" s="157" t="s">
        <v>2</v>
      </c>
      <c r="G1193" s="157" t="s">
        <v>2</v>
      </c>
      <c r="K1193" s="157" t="s">
        <v>2</v>
      </c>
      <c r="O1193" s="196" t="s">
        <v>1338</v>
      </c>
      <c r="P1193" s="196"/>
      <c r="Q1193" s="196"/>
      <c r="R1193" s="196"/>
      <c r="S1193" s="196"/>
      <c r="T1193" s="196"/>
      <c r="U1193" s="196"/>
      <c r="V1193" s="196"/>
      <c r="W1193" s="196"/>
      <c r="X1193" s="196"/>
      <c r="Y1193" s="196"/>
      <c r="Z1193" s="196"/>
      <c r="AA1193" s="196"/>
      <c r="AB1193" s="196"/>
      <c r="AC1193" s="197">
        <v>3450</v>
      </c>
      <c r="AD1193" s="197"/>
    </row>
    <row r="1194" spans="1:30" ht="6" customHeight="1" x14ac:dyDescent="0.25"/>
    <row r="1195" spans="1:30" ht="16.5" customHeight="1" x14ac:dyDescent="0.25">
      <c r="A1195" s="182" t="s">
        <v>1402</v>
      </c>
      <c r="B1195" s="182"/>
      <c r="C1195" s="182"/>
      <c r="D1195" s="182"/>
      <c r="E1195" s="182"/>
      <c r="F1195" s="182"/>
      <c r="G1195" s="182"/>
      <c r="H1195" s="182"/>
      <c r="I1195" s="182"/>
      <c r="J1195" s="182"/>
      <c r="K1195" s="182"/>
      <c r="L1195" s="182"/>
      <c r="M1195" s="182"/>
      <c r="N1195" s="182"/>
      <c r="O1195" s="182"/>
      <c r="P1195" s="182"/>
      <c r="Q1195" s="182"/>
      <c r="R1195" s="182"/>
      <c r="S1195" s="182"/>
      <c r="U1195" s="157" t="s">
        <v>2</v>
      </c>
      <c r="W1195" s="157" t="s">
        <v>2</v>
      </c>
      <c r="Y1195" s="194" t="s">
        <v>1061</v>
      </c>
      <c r="Z1195" s="194"/>
      <c r="AC1195" s="195">
        <v>212115.11</v>
      </c>
      <c r="AD1195" s="195"/>
    </row>
    <row r="1196" spans="1:30" ht="6.75" customHeight="1" x14ac:dyDescent="0.25"/>
    <row r="1197" spans="1:30" ht="6" customHeight="1" x14ac:dyDescent="0.25"/>
    <row r="1198" spans="1:30" ht="12" customHeight="1" x14ac:dyDescent="0.25"/>
    <row r="1199" spans="1:30" ht="13.5" customHeight="1" x14ac:dyDescent="0.25">
      <c r="A1199" s="182" t="s">
        <v>380</v>
      </c>
      <c r="B1199" s="182"/>
      <c r="C1199" s="182"/>
      <c r="D1199" s="182"/>
      <c r="E1199" s="182"/>
      <c r="F1199" s="182"/>
      <c r="G1199" s="182"/>
      <c r="H1199" s="182"/>
      <c r="I1199" s="182"/>
      <c r="J1199" s="182"/>
      <c r="K1199" s="182"/>
      <c r="L1199" s="182"/>
      <c r="M1199" s="182"/>
      <c r="R1199" s="183" t="s">
        <v>1403</v>
      </c>
      <c r="S1199" s="183"/>
      <c r="T1199" s="183"/>
      <c r="U1199" s="183"/>
      <c r="V1199" s="183"/>
      <c r="W1199" s="183"/>
      <c r="X1199" s="183"/>
      <c r="Y1199" s="183"/>
      <c r="Z1199" s="183"/>
      <c r="AA1199" s="183"/>
      <c r="AB1199" s="183"/>
      <c r="AC1199" s="183"/>
      <c r="AD1199" s="183"/>
    </row>
    <row r="1200" spans="1:30" ht="25.5" customHeight="1" x14ac:dyDescent="0.25">
      <c r="C1200" s="188" t="s">
        <v>290</v>
      </c>
      <c r="D1200" s="188"/>
      <c r="E1200" s="188"/>
      <c r="F1200" s="188"/>
      <c r="G1200" s="188"/>
      <c r="H1200" s="188"/>
      <c r="I1200" s="188"/>
      <c r="J1200" s="188"/>
      <c r="K1200" s="188"/>
      <c r="L1200" s="188"/>
      <c r="M1200" s="188"/>
      <c r="N1200" s="188"/>
      <c r="O1200" s="188"/>
      <c r="P1200" s="188"/>
      <c r="Q1200" s="188"/>
      <c r="R1200" s="188"/>
      <c r="S1200" s="188"/>
      <c r="T1200" s="188"/>
      <c r="U1200" s="188"/>
      <c r="V1200" s="188"/>
      <c r="W1200" s="188"/>
      <c r="X1200" s="188"/>
      <c r="Y1200" s="188"/>
      <c r="Z1200" s="188"/>
      <c r="AA1200" s="188"/>
      <c r="AB1200" s="188"/>
      <c r="AC1200" s="188"/>
    </row>
    <row r="1201" spans="1:30" ht="7.5" customHeight="1" x14ac:dyDescent="0.25"/>
    <row r="1202" spans="1:30" ht="18.75" customHeight="1" x14ac:dyDescent="0.25">
      <c r="I1202" s="202" t="s">
        <v>291</v>
      </c>
      <c r="J1202" s="202"/>
      <c r="K1202" s="202"/>
      <c r="L1202" s="202"/>
      <c r="M1202" s="202"/>
      <c r="N1202" s="202"/>
      <c r="O1202" s="202"/>
      <c r="P1202" s="202"/>
      <c r="S1202" s="203" t="s">
        <v>292</v>
      </c>
      <c r="T1202" s="203"/>
      <c r="U1202" s="203"/>
      <c r="V1202" s="203"/>
      <c r="W1202" s="203"/>
      <c r="X1202" s="203"/>
      <c r="Y1202" s="203"/>
    </row>
    <row r="1203" spans="1:30" ht="6.75" customHeight="1" x14ac:dyDescent="0.25"/>
    <row r="1204" spans="1:30" ht="14.25" customHeight="1" x14ac:dyDescent="0.25">
      <c r="A1204" s="199" t="s">
        <v>1404</v>
      </c>
      <c r="B1204" s="199"/>
      <c r="C1204" s="199"/>
      <c r="D1204" s="199"/>
      <c r="E1204" s="199"/>
      <c r="F1204" s="199"/>
      <c r="G1204" s="199"/>
      <c r="H1204" s="199"/>
      <c r="I1204" s="199"/>
      <c r="J1204" s="199"/>
      <c r="K1204" s="199"/>
      <c r="L1204" s="199"/>
      <c r="M1204" s="199"/>
      <c r="N1204" s="199"/>
      <c r="O1204" s="199"/>
    </row>
    <row r="1205" spans="1:30" x14ac:dyDescent="0.25">
      <c r="B1205" s="200" t="s">
        <v>294</v>
      </c>
      <c r="C1205" s="200"/>
      <c r="D1205" s="200"/>
      <c r="F1205" s="200" t="s">
        <v>295</v>
      </c>
      <c r="G1205" s="200"/>
      <c r="H1205" s="200"/>
      <c r="I1205" s="200"/>
      <c r="J1205" s="200" t="s">
        <v>296</v>
      </c>
      <c r="K1205" s="200"/>
      <c r="L1205" s="200"/>
      <c r="N1205" s="200" t="s">
        <v>297</v>
      </c>
      <c r="O1205" s="200"/>
      <c r="P1205" s="200"/>
      <c r="Q1205" s="200"/>
      <c r="R1205" s="200"/>
      <c r="S1205" s="200"/>
      <c r="T1205" s="200"/>
      <c r="U1205" s="200"/>
      <c r="V1205" s="200"/>
      <c r="W1205" s="200"/>
      <c r="X1205" s="200"/>
      <c r="Y1205" s="200"/>
      <c r="Z1205" s="200"/>
      <c r="AA1205" s="200"/>
      <c r="AC1205" s="201" t="s">
        <v>298</v>
      </c>
      <c r="AD1205" s="201"/>
    </row>
    <row r="1206" spans="1:30" x14ac:dyDescent="0.25">
      <c r="B1206" s="184" t="s">
        <v>1330</v>
      </c>
      <c r="C1206" s="184"/>
      <c r="D1206" s="184"/>
      <c r="F1206" s="184" t="s">
        <v>311</v>
      </c>
      <c r="G1206" s="184"/>
      <c r="H1206" s="184"/>
      <c r="I1206" s="184"/>
      <c r="J1206" s="184" t="s">
        <v>1331</v>
      </c>
      <c r="K1206" s="184"/>
      <c r="L1206" s="184"/>
      <c r="N1206" s="184" t="s">
        <v>1332</v>
      </c>
      <c r="O1206" s="184"/>
      <c r="P1206" s="184"/>
      <c r="Q1206" s="184"/>
      <c r="R1206" s="184"/>
      <c r="S1206" s="184"/>
      <c r="T1206" s="184"/>
      <c r="U1206" s="184"/>
      <c r="V1206" s="184"/>
      <c r="W1206" s="184"/>
      <c r="X1206" s="184"/>
      <c r="Y1206" s="184"/>
      <c r="Z1206" s="184"/>
      <c r="AA1206" s="184"/>
      <c r="AC1206" s="198">
        <v>3957.5</v>
      </c>
      <c r="AD1206" s="198"/>
    </row>
    <row r="1207" spans="1:30" x14ac:dyDescent="0.25">
      <c r="C1207" s="157" t="s">
        <v>2</v>
      </c>
      <c r="G1207" s="157" t="s">
        <v>2</v>
      </c>
      <c r="K1207" s="157" t="s">
        <v>2</v>
      </c>
      <c r="O1207" s="196" t="s">
        <v>1405</v>
      </c>
      <c r="P1207" s="196"/>
      <c r="Q1207" s="196"/>
      <c r="R1207" s="196"/>
      <c r="S1207" s="196"/>
      <c r="T1207" s="196"/>
      <c r="U1207" s="196"/>
      <c r="V1207" s="196"/>
      <c r="W1207" s="196"/>
      <c r="X1207" s="196"/>
      <c r="Y1207" s="196"/>
      <c r="Z1207" s="196"/>
      <c r="AA1207" s="196"/>
      <c r="AB1207" s="196"/>
      <c r="AC1207" s="197">
        <v>975</v>
      </c>
      <c r="AD1207" s="197"/>
    </row>
    <row r="1208" spans="1:30" x14ac:dyDescent="0.25">
      <c r="C1208" s="157" t="s">
        <v>2</v>
      </c>
      <c r="G1208" s="157" t="s">
        <v>2</v>
      </c>
      <c r="K1208" s="157" t="s">
        <v>2</v>
      </c>
      <c r="O1208" s="196" t="s">
        <v>1405</v>
      </c>
      <c r="P1208" s="196"/>
      <c r="Q1208" s="196"/>
      <c r="R1208" s="196"/>
      <c r="S1208" s="196"/>
      <c r="T1208" s="196"/>
      <c r="U1208" s="196"/>
      <c r="V1208" s="196"/>
      <c r="W1208" s="196"/>
      <c r="X1208" s="196"/>
      <c r="Y1208" s="196"/>
      <c r="Z1208" s="196"/>
      <c r="AA1208" s="196"/>
      <c r="AB1208" s="196"/>
      <c r="AC1208" s="197">
        <v>975</v>
      </c>
      <c r="AD1208" s="197"/>
    </row>
    <row r="1209" spans="1:30" x14ac:dyDescent="0.25">
      <c r="C1209" s="157" t="s">
        <v>2</v>
      </c>
      <c r="G1209" s="157" t="s">
        <v>2</v>
      </c>
      <c r="K1209" s="157" t="s">
        <v>2</v>
      </c>
      <c r="O1209" s="196" t="s">
        <v>1405</v>
      </c>
      <c r="P1209" s="196"/>
      <c r="Q1209" s="196"/>
      <c r="R1209" s="196"/>
      <c r="S1209" s="196"/>
      <c r="T1209" s="196"/>
      <c r="U1209" s="196"/>
      <c r="V1209" s="196"/>
      <c r="W1209" s="196"/>
      <c r="X1209" s="196"/>
      <c r="Y1209" s="196"/>
      <c r="Z1209" s="196"/>
      <c r="AA1209" s="196"/>
      <c r="AB1209" s="196"/>
      <c r="AC1209" s="197">
        <v>975</v>
      </c>
      <c r="AD1209" s="197"/>
    </row>
    <row r="1210" spans="1:30" x14ac:dyDescent="0.25">
      <c r="C1210" s="157" t="s">
        <v>2</v>
      </c>
      <c r="G1210" s="157" t="s">
        <v>2</v>
      </c>
      <c r="K1210" s="157" t="s">
        <v>2</v>
      </c>
      <c r="O1210" s="196" t="s">
        <v>1333</v>
      </c>
      <c r="P1210" s="196"/>
      <c r="Q1210" s="196"/>
      <c r="R1210" s="196"/>
      <c r="S1210" s="196"/>
      <c r="T1210" s="196"/>
      <c r="U1210" s="196"/>
      <c r="V1210" s="196"/>
      <c r="W1210" s="196"/>
      <c r="X1210" s="196"/>
      <c r="Y1210" s="196"/>
      <c r="Z1210" s="196"/>
      <c r="AA1210" s="196"/>
      <c r="AB1210" s="196"/>
      <c r="AC1210" s="197">
        <v>1000</v>
      </c>
      <c r="AD1210" s="197"/>
    </row>
    <row r="1211" spans="1:30" x14ac:dyDescent="0.25">
      <c r="C1211" s="157" t="s">
        <v>2</v>
      </c>
      <c r="G1211" s="157" t="s">
        <v>2</v>
      </c>
      <c r="K1211" s="157" t="s">
        <v>2</v>
      </c>
      <c r="O1211" s="196" t="s">
        <v>1334</v>
      </c>
      <c r="P1211" s="196"/>
      <c r="Q1211" s="196"/>
      <c r="R1211" s="196"/>
      <c r="S1211" s="196"/>
      <c r="T1211" s="196"/>
      <c r="U1211" s="196"/>
      <c r="V1211" s="196"/>
      <c r="W1211" s="196"/>
      <c r="X1211" s="196"/>
      <c r="Y1211" s="196"/>
      <c r="Z1211" s="196"/>
      <c r="AA1211" s="196"/>
      <c r="AB1211" s="196"/>
      <c r="AC1211" s="197">
        <v>32.5</v>
      </c>
      <c r="AD1211" s="197"/>
    </row>
    <row r="1212" spans="1:30" x14ac:dyDescent="0.25">
      <c r="B1212" s="184" t="s">
        <v>1406</v>
      </c>
      <c r="C1212" s="184"/>
      <c r="D1212" s="184"/>
      <c r="F1212" s="184" t="s">
        <v>522</v>
      </c>
      <c r="G1212" s="184"/>
      <c r="H1212" s="184"/>
      <c r="I1212" s="184"/>
      <c r="J1212" s="184" t="s">
        <v>870</v>
      </c>
      <c r="K1212" s="184"/>
      <c r="L1212" s="184"/>
      <c r="N1212" s="184" t="s">
        <v>871</v>
      </c>
      <c r="O1212" s="184"/>
      <c r="P1212" s="184"/>
      <c r="Q1212" s="184"/>
      <c r="R1212" s="184"/>
      <c r="S1212" s="184"/>
      <c r="T1212" s="184"/>
      <c r="U1212" s="184"/>
      <c r="V1212" s="184"/>
      <c r="W1212" s="184"/>
      <c r="X1212" s="184"/>
      <c r="Y1212" s="184"/>
      <c r="Z1212" s="184"/>
      <c r="AA1212" s="184"/>
      <c r="AC1212" s="198">
        <v>82.5</v>
      </c>
      <c r="AD1212" s="198"/>
    </row>
    <row r="1213" spans="1:30" x14ac:dyDescent="0.25">
      <c r="C1213" s="157" t="s">
        <v>2</v>
      </c>
      <c r="G1213" s="157" t="s">
        <v>2</v>
      </c>
      <c r="K1213" s="157" t="s">
        <v>2</v>
      </c>
      <c r="O1213" s="196" t="s">
        <v>1342</v>
      </c>
      <c r="P1213" s="196"/>
      <c r="Q1213" s="196"/>
      <c r="R1213" s="196"/>
      <c r="S1213" s="196"/>
      <c r="T1213" s="196"/>
      <c r="U1213" s="196"/>
      <c r="V1213" s="196"/>
      <c r="W1213" s="196"/>
      <c r="X1213" s="196"/>
      <c r="Y1213" s="196"/>
      <c r="Z1213" s="196"/>
      <c r="AA1213" s="196"/>
      <c r="AB1213" s="196"/>
    </row>
    <row r="1214" spans="1:30" ht="6" customHeight="1" x14ac:dyDescent="0.25"/>
    <row r="1215" spans="1:30" ht="16.5" customHeight="1" x14ac:dyDescent="0.25">
      <c r="A1215" s="182" t="s">
        <v>1407</v>
      </c>
      <c r="B1215" s="182"/>
      <c r="C1215" s="182"/>
      <c r="D1215" s="182"/>
      <c r="E1215" s="182"/>
      <c r="F1215" s="182"/>
      <c r="G1215" s="182"/>
      <c r="H1215" s="182"/>
      <c r="I1215" s="182"/>
      <c r="J1215" s="182"/>
      <c r="K1215" s="182"/>
      <c r="L1215" s="182"/>
      <c r="M1215" s="182"/>
      <c r="N1215" s="182"/>
      <c r="O1215" s="182"/>
      <c r="P1215" s="182"/>
      <c r="Q1215" s="182"/>
      <c r="R1215" s="182"/>
      <c r="S1215" s="182"/>
      <c r="U1215" s="157" t="s">
        <v>2</v>
      </c>
      <c r="W1215" s="157" t="s">
        <v>2</v>
      </c>
      <c r="Y1215" s="194" t="s">
        <v>1061</v>
      </c>
      <c r="Z1215" s="194"/>
      <c r="AC1215" s="195">
        <v>4040</v>
      </c>
      <c r="AD1215" s="195"/>
    </row>
    <row r="1216" spans="1:30" ht="6.75" customHeight="1" x14ac:dyDescent="0.25"/>
    <row r="1217" spans="1:30" ht="14.25" customHeight="1" x14ac:dyDescent="0.25">
      <c r="A1217" s="199" t="s">
        <v>1408</v>
      </c>
      <c r="B1217" s="199"/>
      <c r="C1217" s="199"/>
      <c r="D1217" s="199"/>
      <c r="E1217" s="199"/>
      <c r="F1217" s="199"/>
      <c r="G1217" s="199"/>
      <c r="H1217" s="199"/>
      <c r="I1217" s="199"/>
      <c r="J1217" s="199"/>
      <c r="K1217" s="199"/>
      <c r="L1217" s="199"/>
      <c r="M1217" s="199"/>
      <c r="N1217" s="199"/>
      <c r="O1217" s="199"/>
    </row>
    <row r="1218" spans="1:30" x14ac:dyDescent="0.25">
      <c r="B1218" s="200" t="s">
        <v>294</v>
      </c>
      <c r="C1218" s="200"/>
      <c r="D1218" s="200"/>
      <c r="F1218" s="200" t="s">
        <v>295</v>
      </c>
      <c r="G1218" s="200"/>
      <c r="H1218" s="200"/>
      <c r="I1218" s="200"/>
      <c r="J1218" s="200" t="s">
        <v>296</v>
      </c>
      <c r="K1218" s="200"/>
      <c r="L1218" s="200"/>
      <c r="N1218" s="200" t="s">
        <v>297</v>
      </c>
      <c r="O1218" s="200"/>
      <c r="P1218" s="200"/>
      <c r="Q1218" s="200"/>
      <c r="R1218" s="200"/>
      <c r="S1218" s="200"/>
      <c r="T1218" s="200"/>
      <c r="U1218" s="200"/>
      <c r="V1218" s="200"/>
      <c r="W1218" s="200"/>
      <c r="X1218" s="200"/>
      <c r="Y1218" s="200"/>
      <c r="Z1218" s="200"/>
      <c r="AA1218" s="200"/>
      <c r="AC1218" s="201" t="s">
        <v>298</v>
      </c>
      <c r="AD1218" s="201"/>
    </row>
    <row r="1219" spans="1:30" x14ac:dyDescent="0.25">
      <c r="B1219" s="184" t="s">
        <v>1409</v>
      </c>
      <c r="C1219" s="184"/>
      <c r="D1219" s="184"/>
      <c r="F1219" s="184" t="s">
        <v>311</v>
      </c>
      <c r="G1219" s="184"/>
      <c r="H1219" s="184"/>
      <c r="I1219" s="184"/>
      <c r="J1219" s="184" t="s">
        <v>1410</v>
      </c>
      <c r="K1219" s="184"/>
      <c r="L1219" s="184"/>
      <c r="N1219" s="184" t="s">
        <v>1411</v>
      </c>
      <c r="O1219" s="184"/>
      <c r="P1219" s="184"/>
      <c r="Q1219" s="184"/>
      <c r="R1219" s="184"/>
      <c r="S1219" s="184"/>
      <c r="T1219" s="184"/>
      <c r="U1219" s="184"/>
      <c r="V1219" s="184"/>
      <c r="W1219" s="184"/>
      <c r="X1219" s="184"/>
      <c r="Y1219" s="184"/>
      <c r="Z1219" s="184"/>
      <c r="AA1219" s="184"/>
      <c r="AC1219" s="198">
        <v>1775</v>
      </c>
      <c r="AD1219" s="198"/>
    </row>
    <row r="1220" spans="1:30" x14ac:dyDescent="0.25">
      <c r="C1220" s="157" t="s">
        <v>2</v>
      </c>
      <c r="G1220" s="157" t="s">
        <v>2</v>
      </c>
      <c r="K1220" s="157" t="s">
        <v>2</v>
      </c>
      <c r="O1220" s="196" t="s">
        <v>1412</v>
      </c>
      <c r="P1220" s="196"/>
      <c r="Q1220" s="196"/>
      <c r="R1220" s="196"/>
      <c r="S1220" s="196"/>
      <c r="T1220" s="196"/>
      <c r="U1220" s="196"/>
      <c r="V1220" s="196"/>
      <c r="W1220" s="196"/>
      <c r="X1220" s="196"/>
      <c r="Y1220" s="196"/>
      <c r="Z1220" s="196"/>
      <c r="AA1220" s="196"/>
      <c r="AB1220" s="196"/>
      <c r="AC1220" s="197">
        <v>760</v>
      </c>
      <c r="AD1220" s="197"/>
    </row>
    <row r="1221" spans="1:30" x14ac:dyDescent="0.25">
      <c r="C1221" s="157" t="s">
        <v>2</v>
      </c>
      <c r="G1221" s="157" t="s">
        <v>2</v>
      </c>
      <c r="K1221" s="157" t="s">
        <v>2</v>
      </c>
      <c r="O1221" s="196" t="s">
        <v>1412</v>
      </c>
      <c r="P1221" s="196"/>
      <c r="Q1221" s="196"/>
      <c r="R1221" s="196"/>
      <c r="S1221" s="196"/>
      <c r="T1221" s="196"/>
      <c r="U1221" s="196"/>
      <c r="V1221" s="196"/>
      <c r="W1221" s="196"/>
      <c r="X1221" s="196"/>
      <c r="Y1221" s="196"/>
      <c r="Z1221" s="196"/>
      <c r="AA1221" s="196"/>
      <c r="AB1221" s="196"/>
      <c r="AC1221" s="197">
        <v>760</v>
      </c>
      <c r="AD1221" s="197"/>
    </row>
    <row r="1222" spans="1:30" x14ac:dyDescent="0.25">
      <c r="C1222" s="157" t="s">
        <v>2</v>
      </c>
      <c r="G1222" s="157" t="s">
        <v>2</v>
      </c>
      <c r="K1222" s="157" t="s">
        <v>2</v>
      </c>
      <c r="O1222" s="196" t="s">
        <v>1412</v>
      </c>
      <c r="P1222" s="196"/>
      <c r="Q1222" s="196"/>
      <c r="R1222" s="196"/>
      <c r="S1222" s="196"/>
      <c r="T1222" s="196"/>
      <c r="U1222" s="196"/>
      <c r="V1222" s="196"/>
      <c r="W1222" s="196"/>
      <c r="X1222" s="196"/>
      <c r="Y1222" s="196"/>
      <c r="Z1222" s="196"/>
      <c r="AA1222" s="196"/>
      <c r="AB1222" s="196"/>
      <c r="AC1222" s="197">
        <v>255</v>
      </c>
      <c r="AD1222" s="197"/>
    </row>
    <row r="1223" spans="1:30" x14ac:dyDescent="0.25">
      <c r="B1223" s="184" t="s">
        <v>1413</v>
      </c>
      <c r="C1223" s="184"/>
      <c r="D1223" s="184"/>
      <c r="F1223" s="184" t="s">
        <v>311</v>
      </c>
      <c r="G1223" s="184"/>
      <c r="H1223" s="184"/>
      <c r="I1223" s="184"/>
      <c r="J1223" s="184" t="s">
        <v>1414</v>
      </c>
      <c r="K1223" s="184"/>
      <c r="L1223" s="184"/>
      <c r="N1223" s="184" t="s">
        <v>1415</v>
      </c>
      <c r="O1223" s="184"/>
      <c r="P1223" s="184"/>
      <c r="Q1223" s="184"/>
      <c r="R1223" s="184"/>
      <c r="S1223" s="184"/>
      <c r="T1223" s="184"/>
      <c r="U1223" s="184"/>
      <c r="V1223" s="184"/>
      <c r="W1223" s="184"/>
      <c r="X1223" s="184"/>
      <c r="Y1223" s="184"/>
      <c r="Z1223" s="184"/>
      <c r="AA1223" s="184"/>
      <c r="AC1223" s="198">
        <v>22722.32</v>
      </c>
      <c r="AD1223" s="198"/>
    </row>
    <row r="1224" spans="1:30" x14ac:dyDescent="0.25">
      <c r="C1224" s="157" t="s">
        <v>2</v>
      </c>
      <c r="G1224" s="157" t="s">
        <v>2</v>
      </c>
      <c r="K1224" s="157" t="s">
        <v>2</v>
      </c>
      <c r="O1224" s="196" t="s">
        <v>1416</v>
      </c>
      <c r="P1224" s="196"/>
      <c r="Q1224" s="196"/>
      <c r="R1224" s="196"/>
      <c r="S1224" s="196"/>
      <c r="T1224" s="196"/>
      <c r="U1224" s="196"/>
      <c r="V1224" s="196"/>
      <c r="W1224" s="196"/>
      <c r="X1224" s="196"/>
      <c r="Y1224" s="196"/>
      <c r="Z1224" s="196"/>
      <c r="AA1224" s="196"/>
      <c r="AB1224" s="196"/>
      <c r="AC1224" s="197">
        <v>6182.91</v>
      </c>
      <c r="AD1224" s="197"/>
    </row>
    <row r="1225" spans="1:30" x14ac:dyDescent="0.25">
      <c r="C1225" s="157" t="s">
        <v>2</v>
      </c>
      <c r="G1225" s="157" t="s">
        <v>2</v>
      </c>
      <c r="K1225" s="157" t="s">
        <v>2</v>
      </c>
      <c r="O1225" s="196" t="s">
        <v>1417</v>
      </c>
      <c r="P1225" s="196"/>
      <c r="Q1225" s="196"/>
      <c r="R1225" s="196"/>
      <c r="S1225" s="196"/>
      <c r="T1225" s="196"/>
      <c r="U1225" s="196"/>
      <c r="V1225" s="196"/>
      <c r="W1225" s="196"/>
      <c r="X1225" s="196"/>
      <c r="Y1225" s="196"/>
      <c r="Z1225" s="196"/>
      <c r="AA1225" s="196"/>
      <c r="AB1225" s="196"/>
      <c r="AC1225" s="197">
        <v>16539.41</v>
      </c>
      <c r="AD1225" s="197"/>
    </row>
    <row r="1226" spans="1:30" x14ac:dyDescent="0.25">
      <c r="B1226" s="184" t="s">
        <v>1418</v>
      </c>
      <c r="C1226" s="184"/>
      <c r="D1226" s="184"/>
      <c r="F1226" s="184" t="s">
        <v>427</v>
      </c>
      <c r="G1226" s="184"/>
      <c r="H1226" s="184"/>
      <c r="I1226" s="184"/>
      <c r="J1226" s="184" t="s">
        <v>318</v>
      </c>
      <c r="K1226" s="184"/>
      <c r="L1226" s="184"/>
      <c r="N1226" s="184" t="s">
        <v>319</v>
      </c>
      <c r="O1226" s="184"/>
      <c r="P1226" s="184"/>
      <c r="Q1226" s="184"/>
      <c r="R1226" s="184"/>
      <c r="S1226" s="184"/>
      <c r="T1226" s="184"/>
      <c r="U1226" s="184"/>
      <c r="V1226" s="184"/>
      <c r="W1226" s="184"/>
      <c r="X1226" s="184"/>
      <c r="Y1226" s="184"/>
      <c r="Z1226" s="184"/>
      <c r="AA1226" s="184"/>
      <c r="AC1226" s="198">
        <v>20878.55</v>
      </c>
      <c r="AD1226" s="198"/>
    </row>
    <row r="1227" spans="1:30" x14ac:dyDescent="0.25">
      <c r="C1227" s="157" t="s">
        <v>2</v>
      </c>
      <c r="G1227" s="157" t="s">
        <v>2</v>
      </c>
      <c r="K1227" s="157" t="s">
        <v>2</v>
      </c>
      <c r="O1227" s="196" t="s">
        <v>1419</v>
      </c>
      <c r="P1227" s="196"/>
      <c r="Q1227" s="196"/>
      <c r="R1227" s="196"/>
      <c r="S1227" s="196"/>
      <c r="T1227" s="196"/>
      <c r="U1227" s="196"/>
      <c r="V1227" s="196"/>
      <c r="W1227" s="196"/>
      <c r="X1227" s="196"/>
      <c r="Y1227" s="196"/>
      <c r="Z1227" s="196"/>
      <c r="AA1227" s="196"/>
      <c r="AB1227" s="196"/>
      <c r="AC1227" s="197">
        <v>9587.65</v>
      </c>
      <c r="AD1227" s="197"/>
    </row>
    <row r="1228" spans="1:30" x14ac:dyDescent="0.25">
      <c r="C1228" s="157" t="s">
        <v>2</v>
      </c>
      <c r="G1228" s="157" t="s">
        <v>2</v>
      </c>
      <c r="K1228" s="157" t="s">
        <v>2</v>
      </c>
      <c r="O1228" s="196" t="s">
        <v>1420</v>
      </c>
      <c r="P1228" s="196"/>
      <c r="Q1228" s="196"/>
      <c r="R1228" s="196"/>
      <c r="S1228" s="196"/>
      <c r="T1228" s="196"/>
      <c r="U1228" s="196"/>
      <c r="V1228" s="196"/>
      <c r="W1228" s="196"/>
      <c r="X1228" s="196"/>
      <c r="Y1228" s="196"/>
      <c r="Z1228" s="196"/>
      <c r="AA1228" s="196"/>
      <c r="AB1228" s="196"/>
      <c r="AC1228" s="197">
        <v>11290.9</v>
      </c>
      <c r="AD1228" s="197"/>
    </row>
    <row r="1229" spans="1:30" x14ac:dyDescent="0.25">
      <c r="B1229" s="184" t="s">
        <v>1421</v>
      </c>
      <c r="C1229" s="184"/>
      <c r="D1229" s="184"/>
      <c r="F1229" s="184" t="s">
        <v>427</v>
      </c>
      <c r="G1229" s="184"/>
      <c r="H1229" s="184"/>
      <c r="I1229" s="184"/>
      <c r="J1229" s="184" t="s">
        <v>1422</v>
      </c>
      <c r="K1229" s="184"/>
      <c r="L1229" s="184"/>
      <c r="N1229" s="184" t="s">
        <v>1423</v>
      </c>
      <c r="O1229" s="184"/>
      <c r="P1229" s="184"/>
      <c r="Q1229" s="184"/>
      <c r="R1229" s="184"/>
      <c r="S1229" s="184"/>
      <c r="T1229" s="184"/>
      <c r="U1229" s="184"/>
      <c r="V1229" s="184"/>
      <c r="W1229" s="184"/>
      <c r="X1229" s="184"/>
      <c r="Y1229" s="184"/>
      <c r="Z1229" s="184"/>
      <c r="AA1229" s="184"/>
      <c r="AC1229" s="198">
        <v>6000</v>
      </c>
      <c r="AD1229" s="198"/>
    </row>
    <row r="1230" spans="1:30" x14ac:dyDescent="0.25">
      <c r="C1230" s="157" t="s">
        <v>2</v>
      </c>
      <c r="G1230" s="157" t="s">
        <v>2</v>
      </c>
      <c r="K1230" s="157" t="s">
        <v>2</v>
      </c>
      <c r="O1230" s="196" t="s">
        <v>1424</v>
      </c>
      <c r="P1230" s="196"/>
      <c r="Q1230" s="196"/>
      <c r="R1230" s="196"/>
      <c r="S1230" s="196"/>
      <c r="T1230" s="196"/>
      <c r="U1230" s="196"/>
      <c r="V1230" s="196"/>
      <c r="W1230" s="196"/>
      <c r="X1230" s="196"/>
      <c r="Y1230" s="196"/>
      <c r="Z1230" s="196"/>
      <c r="AA1230" s="196"/>
      <c r="AB1230" s="196"/>
    </row>
    <row r="1231" spans="1:30" x14ac:dyDescent="0.25">
      <c r="B1231" s="184" t="s">
        <v>1425</v>
      </c>
      <c r="C1231" s="184"/>
      <c r="D1231" s="184"/>
      <c r="F1231" s="184" t="s">
        <v>427</v>
      </c>
      <c r="G1231" s="184"/>
      <c r="H1231" s="184"/>
      <c r="I1231" s="184"/>
      <c r="J1231" s="184" t="s">
        <v>1426</v>
      </c>
      <c r="K1231" s="184"/>
      <c r="L1231" s="184"/>
      <c r="N1231" s="184" t="s">
        <v>1427</v>
      </c>
      <c r="O1231" s="184"/>
      <c r="P1231" s="184"/>
      <c r="Q1231" s="184"/>
      <c r="R1231" s="184"/>
      <c r="S1231" s="184"/>
      <c r="T1231" s="184"/>
      <c r="U1231" s="184"/>
      <c r="V1231" s="184"/>
      <c r="W1231" s="184"/>
      <c r="X1231" s="184"/>
      <c r="Y1231" s="184"/>
      <c r="Z1231" s="184"/>
      <c r="AA1231" s="184"/>
      <c r="AC1231" s="198">
        <v>21380.880000000001</v>
      </c>
      <c r="AD1231" s="198"/>
    </row>
    <row r="1232" spans="1:30" x14ac:dyDescent="0.25">
      <c r="C1232" s="157" t="s">
        <v>2</v>
      </c>
      <c r="G1232" s="157" t="s">
        <v>2</v>
      </c>
      <c r="K1232" s="157" t="s">
        <v>2</v>
      </c>
      <c r="O1232" s="196" t="s">
        <v>1428</v>
      </c>
      <c r="P1232" s="196"/>
      <c r="Q1232" s="196"/>
      <c r="R1232" s="196"/>
      <c r="S1232" s="196"/>
      <c r="T1232" s="196"/>
      <c r="U1232" s="196"/>
      <c r="V1232" s="196"/>
      <c r="W1232" s="196"/>
      <c r="X1232" s="196"/>
      <c r="Y1232" s="196"/>
      <c r="Z1232" s="196"/>
      <c r="AA1232" s="196"/>
      <c r="AB1232" s="196"/>
      <c r="AC1232" s="197">
        <v>8022.98</v>
      </c>
      <c r="AD1232" s="197"/>
    </row>
    <row r="1233" spans="2:30" x14ac:dyDescent="0.25">
      <c r="C1233" s="157" t="s">
        <v>2</v>
      </c>
      <c r="G1233" s="157" t="s">
        <v>2</v>
      </c>
      <c r="K1233" s="157" t="s">
        <v>2</v>
      </c>
      <c r="O1233" s="196" t="s">
        <v>1429</v>
      </c>
      <c r="P1233" s="196"/>
      <c r="Q1233" s="196"/>
      <c r="R1233" s="196"/>
      <c r="S1233" s="196"/>
      <c r="T1233" s="196"/>
      <c r="U1233" s="196"/>
      <c r="V1233" s="196"/>
      <c r="W1233" s="196"/>
      <c r="X1233" s="196"/>
      <c r="Y1233" s="196"/>
      <c r="Z1233" s="196"/>
      <c r="AA1233" s="196"/>
      <c r="AB1233" s="196"/>
      <c r="AC1233" s="197">
        <v>13357.9</v>
      </c>
      <c r="AD1233" s="197"/>
    </row>
    <row r="1234" spans="2:30" x14ac:dyDescent="0.25">
      <c r="B1234" s="184" t="s">
        <v>1430</v>
      </c>
      <c r="C1234" s="184"/>
      <c r="D1234" s="184"/>
      <c r="F1234" s="184" t="s">
        <v>427</v>
      </c>
      <c r="G1234" s="184"/>
      <c r="H1234" s="184"/>
      <c r="I1234" s="184"/>
      <c r="J1234" s="184" t="s">
        <v>387</v>
      </c>
      <c r="K1234" s="184"/>
      <c r="L1234" s="184"/>
      <c r="N1234" s="184" t="s">
        <v>388</v>
      </c>
      <c r="O1234" s="184"/>
      <c r="P1234" s="184"/>
      <c r="Q1234" s="184"/>
      <c r="R1234" s="184"/>
      <c r="S1234" s="184"/>
      <c r="T1234" s="184"/>
      <c r="U1234" s="184"/>
      <c r="V1234" s="184"/>
      <c r="W1234" s="184"/>
      <c r="X1234" s="184"/>
      <c r="Y1234" s="184"/>
      <c r="Z1234" s="184"/>
      <c r="AA1234" s="184"/>
      <c r="AC1234" s="198">
        <v>18172.95</v>
      </c>
      <c r="AD1234" s="198"/>
    </row>
    <row r="1235" spans="2:30" x14ac:dyDescent="0.25">
      <c r="C1235" s="157" t="s">
        <v>2</v>
      </c>
      <c r="G1235" s="157" t="s">
        <v>2</v>
      </c>
      <c r="K1235" s="157" t="s">
        <v>2</v>
      </c>
      <c r="O1235" s="196" t="s">
        <v>1431</v>
      </c>
      <c r="P1235" s="196"/>
      <c r="Q1235" s="196"/>
      <c r="R1235" s="196"/>
      <c r="S1235" s="196"/>
      <c r="T1235" s="196"/>
      <c r="U1235" s="196"/>
      <c r="V1235" s="196"/>
      <c r="W1235" s="196"/>
      <c r="X1235" s="196"/>
      <c r="Y1235" s="196"/>
      <c r="Z1235" s="196"/>
      <c r="AA1235" s="196"/>
      <c r="AB1235" s="196"/>
      <c r="AC1235" s="197">
        <v>8954.24</v>
      </c>
      <c r="AD1235" s="197"/>
    </row>
    <row r="1236" spans="2:30" x14ac:dyDescent="0.25">
      <c r="C1236" s="157" t="s">
        <v>2</v>
      </c>
      <c r="G1236" s="157" t="s">
        <v>2</v>
      </c>
      <c r="K1236" s="157" t="s">
        <v>2</v>
      </c>
      <c r="O1236" s="196" t="s">
        <v>1432</v>
      </c>
      <c r="P1236" s="196"/>
      <c r="Q1236" s="196"/>
      <c r="R1236" s="196"/>
      <c r="S1236" s="196"/>
      <c r="T1236" s="196"/>
      <c r="U1236" s="196"/>
      <c r="V1236" s="196"/>
      <c r="W1236" s="196"/>
      <c r="X1236" s="196"/>
      <c r="Y1236" s="196"/>
      <c r="Z1236" s="196"/>
      <c r="AA1236" s="196"/>
      <c r="AB1236" s="196"/>
      <c r="AC1236" s="197">
        <v>9218.7099999999991</v>
      </c>
      <c r="AD1236" s="197"/>
    </row>
    <row r="1237" spans="2:30" x14ac:dyDescent="0.25">
      <c r="B1237" s="184" t="s">
        <v>1433</v>
      </c>
      <c r="C1237" s="184"/>
      <c r="D1237" s="184"/>
      <c r="F1237" s="184" t="s">
        <v>427</v>
      </c>
      <c r="G1237" s="184"/>
      <c r="H1237" s="184"/>
      <c r="I1237" s="184"/>
      <c r="J1237" s="184" t="s">
        <v>1414</v>
      </c>
      <c r="K1237" s="184"/>
      <c r="L1237" s="184"/>
      <c r="N1237" s="184" t="s">
        <v>1415</v>
      </c>
      <c r="O1237" s="184"/>
      <c r="P1237" s="184"/>
      <c r="Q1237" s="184"/>
      <c r="R1237" s="184"/>
      <c r="S1237" s="184"/>
      <c r="T1237" s="184"/>
      <c r="U1237" s="184"/>
      <c r="V1237" s="184"/>
      <c r="W1237" s="184"/>
      <c r="X1237" s="184"/>
      <c r="Y1237" s="184"/>
      <c r="Z1237" s="184"/>
      <c r="AA1237" s="184"/>
      <c r="AC1237" s="198">
        <v>50247.81</v>
      </c>
      <c r="AD1237" s="198"/>
    </row>
    <row r="1238" spans="2:30" x14ac:dyDescent="0.25">
      <c r="C1238" s="157" t="s">
        <v>2</v>
      </c>
      <c r="G1238" s="157" t="s">
        <v>2</v>
      </c>
      <c r="K1238" s="157" t="s">
        <v>2</v>
      </c>
      <c r="O1238" s="196" t="s">
        <v>1434</v>
      </c>
      <c r="P1238" s="196"/>
      <c r="Q1238" s="196"/>
      <c r="R1238" s="196"/>
      <c r="S1238" s="196"/>
      <c r="T1238" s="196"/>
      <c r="U1238" s="196"/>
      <c r="V1238" s="196"/>
      <c r="W1238" s="196"/>
      <c r="X1238" s="196"/>
      <c r="Y1238" s="196"/>
      <c r="Z1238" s="196"/>
      <c r="AA1238" s="196"/>
      <c r="AB1238" s="196"/>
      <c r="AC1238" s="197">
        <v>9154.82</v>
      </c>
      <c r="AD1238" s="197"/>
    </row>
    <row r="1239" spans="2:30" x14ac:dyDescent="0.25">
      <c r="C1239" s="157" t="s">
        <v>2</v>
      </c>
      <c r="G1239" s="157" t="s">
        <v>2</v>
      </c>
      <c r="K1239" s="157" t="s">
        <v>2</v>
      </c>
      <c r="O1239" s="196" t="s">
        <v>1435</v>
      </c>
      <c r="P1239" s="196"/>
      <c r="Q1239" s="196"/>
      <c r="R1239" s="196"/>
      <c r="S1239" s="196"/>
      <c r="T1239" s="196"/>
      <c r="U1239" s="196"/>
      <c r="V1239" s="196"/>
      <c r="W1239" s="196"/>
      <c r="X1239" s="196"/>
      <c r="Y1239" s="196"/>
      <c r="Z1239" s="196"/>
      <c r="AA1239" s="196"/>
      <c r="AB1239" s="196"/>
      <c r="AC1239" s="197">
        <v>10696.86</v>
      </c>
      <c r="AD1239" s="197"/>
    </row>
    <row r="1240" spans="2:30" x14ac:dyDescent="0.25">
      <c r="C1240" s="157" t="s">
        <v>2</v>
      </c>
      <c r="G1240" s="157" t="s">
        <v>2</v>
      </c>
      <c r="K1240" s="157" t="s">
        <v>2</v>
      </c>
      <c r="O1240" s="196" t="s">
        <v>1436</v>
      </c>
      <c r="P1240" s="196"/>
      <c r="Q1240" s="196"/>
      <c r="R1240" s="196"/>
      <c r="S1240" s="196"/>
      <c r="T1240" s="196"/>
      <c r="U1240" s="196"/>
      <c r="V1240" s="196"/>
      <c r="W1240" s="196"/>
      <c r="X1240" s="196"/>
      <c r="Y1240" s="196"/>
      <c r="Z1240" s="196"/>
      <c r="AA1240" s="196"/>
      <c r="AB1240" s="196"/>
      <c r="AC1240" s="197">
        <v>17590.79</v>
      </c>
      <c r="AD1240" s="197"/>
    </row>
    <row r="1241" spans="2:30" x14ac:dyDescent="0.25">
      <c r="C1241" s="157" t="s">
        <v>2</v>
      </c>
      <c r="G1241" s="157" t="s">
        <v>2</v>
      </c>
      <c r="K1241" s="157" t="s">
        <v>2</v>
      </c>
      <c r="O1241" s="196" t="s">
        <v>1437</v>
      </c>
      <c r="P1241" s="196"/>
      <c r="Q1241" s="196"/>
      <c r="R1241" s="196"/>
      <c r="S1241" s="196"/>
      <c r="T1241" s="196"/>
      <c r="U1241" s="196"/>
      <c r="V1241" s="196"/>
      <c r="W1241" s="196"/>
      <c r="X1241" s="196"/>
      <c r="Y1241" s="196"/>
      <c r="Z1241" s="196"/>
      <c r="AA1241" s="196"/>
      <c r="AB1241" s="196"/>
      <c r="AC1241" s="197">
        <v>12805.34</v>
      </c>
      <c r="AD1241" s="197"/>
    </row>
    <row r="1242" spans="2:30" x14ac:dyDescent="0.25">
      <c r="B1242" s="184" t="s">
        <v>1438</v>
      </c>
      <c r="C1242" s="184"/>
      <c r="D1242" s="184"/>
      <c r="F1242" s="184" t="s">
        <v>427</v>
      </c>
      <c r="G1242" s="184"/>
      <c r="H1242" s="184"/>
      <c r="I1242" s="184"/>
      <c r="J1242" s="184" t="s">
        <v>402</v>
      </c>
      <c r="K1242" s="184"/>
      <c r="L1242" s="184"/>
      <c r="N1242" s="184" t="s">
        <v>403</v>
      </c>
      <c r="O1242" s="184"/>
      <c r="P1242" s="184"/>
      <c r="Q1242" s="184"/>
      <c r="R1242" s="184"/>
      <c r="S1242" s="184"/>
      <c r="T1242" s="184"/>
      <c r="U1242" s="184"/>
      <c r="V1242" s="184"/>
      <c r="W1242" s="184"/>
      <c r="X1242" s="184"/>
      <c r="Y1242" s="184"/>
      <c r="Z1242" s="184"/>
      <c r="AA1242" s="184"/>
      <c r="AC1242" s="198">
        <v>7285.58</v>
      </c>
      <c r="AD1242" s="198"/>
    </row>
    <row r="1243" spans="2:30" x14ac:dyDescent="0.25">
      <c r="C1243" s="157" t="s">
        <v>2</v>
      </c>
      <c r="G1243" s="157" t="s">
        <v>2</v>
      </c>
      <c r="K1243" s="157" t="s">
        <v>2</v>
      </c>
      <c r="O1243" s="196" t="s">
        <v>1439</v>
      </c>
      <c r="P1243" s="196"/>
      <c r="Q1243" s="196"/>
      <c r="R1243" s="196"/>
      <c r="S1243" s="196"/>
      <c r="T1243" s="196"/>
      <c r="U1243" s="196"/>
      <c r="V1243" s="196"/>
      <c r="W1243" s="196"/>
      <c r="X1243" s="196"/>
      <c r="Y1243" s="196"/>
      <c r="Z1243" s="196"/>
      <c r="AA1243" s="196"/>
      <c r="AB1243" s="196"/>
    </row>
    <row r="1244" spans="2:30" x14ac:dyDescent="0.25">
      <c r="B1244" s="184" t="s">
        <v>1440</v>
      </c>
      <c r="C1244" s="184"/>
      <c r="D1244" s="184"/>
      <c r="F1244" s="184" t="s">
        <v>522</v>
      </c>
      <c r="G1244" s="184"/>
      <c r="H1244" s="184"/>
      <c r="I1244" s="184"/>
      <c r="J1244" s="184" t="s">
        <v>1422</v>
      </c>
      <c r="K1244" s="184"/>
      <c r="L1244" s="184"/>
      <c r="N1244" s="184" t="s">
        <v>1423</v>
      </c>
      <c r="O1244" s="184"/>
      <c r="P1244" s="184"/>
      <c r="Q1244" s="184"/>
      <c r="R1244" s="184"/>
      <c r="S1244" s="184"/>
      <c r="T1244" s="184"/>
      <c r="U1244" s="184"/>
      <c r="V1244" s="184"/>
      <c r="W1244" s="184"/>
      <c r="X1244" s="184"/>
      <c r="Y1244" s="184"/>
      <c r="Z1244" s="184"/>
      <c r="AA1244" s="184"/>
      <c r="AC1244" s="198">
        <v>4200</v>
      </c>
      <c r="AD1244" s="198"/>
    </row>
    <row r="1245" spans="2:30" x14ac:dyDescent="0.25">
      <c r="C1245" s="157" t="s">
        <v>2</v>
      </c>
      <c r="G1245" s="157" t="s">
        <v>2</v>
      </c>
      <c r="K1245" s="157" t="s">
        <v>2</v>
      </c>
      <c r="O1245" s="196" t="s">
        <v>1424</v>
      </c>
      <c r="P1245" s="196"/>
      <c r="Q1245" s="196"/>
      <c r="R1245" s="196"/>
      <c r="S1245" s="196"/>
      <c r="T1245" s="196"/>
      <c r="U1245" s="196"/>
      <c r="V1245" s="196"/>
      <c r="W1245" s="196"/>
      <c r="X1245" s="196"/>
      <c r="Y1245" s="196"/>
      <c r="Z1245" s="196"/>
      <c r="AA1245" s="196"/>
      <c r="AB1245" s="196"/>
    </row>
    <row r="1246" spans="2:30" x14ac:dyDescent="0.25">
      <c r="B1246" s="184" t="s">
        <v>1441</v>
      </c>
      <c r="C1246" s="184"/>
      <c r="D1246" s="184"/>
      <c r="F1246" s="184" t="s">
        <v>568</v>
      </c>
      <c r="G1246" s="184"/>
      <c r="H1246" s="184"/>
      <c r="I1246" s="184"/>
      <c r="J1246" s="184" t="s">
        <v>1442</v>
      </c>
      <c r="K1246" s="184"/>
      <c r="L1246" s="184"/>
      <c r="N1246" s="184" t="s">
        <v>1443</v>
      </c>
      <c r="O1246" s="184"/>
      <c r="P1246" s="184"/>
      <c r="Q1246" s="184"/>
      <c r="R1246" s="184"/>
      <c r="S1246" s="184"/>
      <c r="T1246" s="184"/>
      <c r="U1246" s="184"/>
      <c r="V1246" s="184"/>
      <c r="W1246" s="184"/>
      <c r="X1246" s="184"/>
      <c r="Y1246" s="184"/>
      <c r="Z1246" s="184"/>
      <c r="AA1246" s="184"/>
      <c r="AC1246" s="198">
        <v>13024.52</v>
      </c>
      <c r="AD1246" s="198"/>
    </row>
    <row r="1247" spans="2:30" x14ac:dyDescent="0.25">
      <c r="C1247" s="157" t="s">
        <v>2</v>
      </c>
      <c r="G1247" s="157" t="s">
        <v>2</v>
      </c>
      <c r="K1247" s="157" t="s">
        <v>2</v>
      </c>
      <c r="O1247" s="196" t="s">
        <v>1444</v>
      </c>
      <c r="P1247" s="196"/>
      <c r="Q1247" s="196"/>
      <c r="R1247" s="196"/>
      <c r="S1247" s="196"/>
      <c r="T1247" s="196"/>
      <c r="U1247" s="196"/>
      <c r="V1247" s="196"/>
      <c r="W1247" s="196"/>
      <c r="X1247" s="196"/>
      <c r="Y1247" s="196"/>
      <c r="Z1247" s="196"/>
      <c r="AA1247" s="196"/>
      <c r="AB1247" s="196"/>
    </row>
    <row r="1248" spans="2:30" x14ac:dyDescent="0.25">
      <c r="B1248" s="184" t="s">
        <v>1445</v>
      </c>
      <c r="C1248" s="184"/>
      <c r="D1248" s="184"/>
      <c r="F1248" s="184" t="s">
        <v>568</v>
      </c>
      <c r="G1248" s="184"/>
      <c r="H1248" s="184"/>
      <c r="I1248" s="184"/>
      <c r="J1248" s="184" t="s">
        <v>1426</v>
      </c>
      <c r="K1248" s="184"/>
      <c r="L1248" s="184"/>
      <c r="N1248" s="184" t="s">
        <v>1427</v>
      </c>
      <c r="O1248" s="184"/>
      <c r="P1248" s="184"/>
      <c r="Q1248" s="184"/>
      <c r="R1248" s="184"/>
      <c r="S1248" s="184"/>
      <c r="T1248" s="184"/>
      <c r="U1248" s="184"/>
      <c r="V1248" s="184"/>
      <c r="W1248" s="184"/>
      <c r="X1248" s="184"/>
      <c r="Y1248" s="184"/>
      <c r="Z1248" s="184"/>
      <c r="AA1248" s="184"/>
      <c r="AC1248" s="198">
        <v>10875.87</v>
      </c>
      <c r="AD1248" s="198"/>
    </row>
    <row r="1249" spans="1:30" x14ac:dyDescent="0.25">
      <c r="C1249" s="157" t="s">
        <v>2</v>
      </c>
      <c r="G1249" s="157" t="s">
        <v>2</v>
      </c>
      <c r="K1249" s="157" t="s">
        <v>2</v>
      </c>
      <c r="O1249" s="196" t="s">
        <v>1446</v>
      </c>
      <c r="P1249" s="196"/>
      <c r="Q1249" s="196"/>
      <c r="R1249" s="196"/>
      <c r="S1249" s="196"/>
      <c r="T1249" s="196"/>
      <c r="U1249" s="196"/>
      <c r="V1249" s="196"/>
      <c r="W1249" s="196"/>
      <c r="X1249" s="196"/>
      <c r="Y1249" s="196"/>
      <c r="Z1249" s="196"/>
      <c r="AA1249" s="196"/>
      <c r="AB1249" s="196"/>
    </row>
    <row r="1250" spans="1:30" x14ac:dyDescent="0.25">
      <c r="B1250" s="184" t="s">
        <v>1447</v>
      </c>
      <c r="C1250" s="184"/>
      <c r="D1250" s="184"/>
      <c r="F1250" s="184" t="s">
        <v>568</v>
      </c>
      <c r="G1250" s="184"/>
      <c r="H1250" s="184"/>
      <c r="I1250" s="184"/>
      <c r="J1250" s="184" t="s">
        <v>387</v>
      </c>
      <c r="K1250" s="184"/>
      <c r="L1250" s="184"/>
      <c r="N1250" s="184" t="s">
        <v>388</v>
      </c>
      <c r="O1250" s="184"/>
      <c r="P1250" s="184"/>
      <c r="Q1250" s="184"/>
      <c r="R1250" s="184"/>
      <c r="S1250" s="184"/>
      <c r="T1250" s="184"/>
      <c r="U1250" s="184"/>
      <c r="V1250" s="184"/>
      <c r="W1250" s="184"/>
      <c r="X1250" s="184"/>
      <c r="Y1250" s="184"/>
      <c r="Z1250" s="184"/>
      <c r="AA1250" s="184"/>
      <c r="AC1250" s="198">
        <v>13454.18</v>
      </c>
      <c r="AD1250" s="198"/>
    </row>
    <row r="1251" spans="1:30" x14ac:dyDescent="0.25">
      <c r="C1251" s="157" t="s">
        <v>2</v>
      </c>
      <c r="G1251" s="157" t="s">
        <v>2</v>
      </c>
      <c r="K1251" s="157" t="s">
        <v>2</v>
      </c>
      <c r="O1251" s="196" t="s">
        <v>1448</v>
      </c>
      <c r="P1251" s="196"/>
      <c r="Q1251" s="196"/>
      <c r="R1251" s="196"/>
      <c r="S1251" s="196"/>
      <c r="T1251" s="196"/>
      <c r="U1251" s="196"/>
      <c r="V1251" s="196"/>
      <c r="W1251" s="196"/>
      <c r="X1251" s="196"/>
      <c r="Y1251" s="196"/>
      <c r="Z1251" s="196"/>
      <c r="AA1251" s="196"/>
      <c r="AB1251" s="196"/>
    </row>
    <row r="1252" spans="1:30" x14ac:dyDescent="0.25">
      <c r="B1252" s="184" t="s">
        <v>1449</v>
      </c>
      <c r="C1252" s="184"/>
      <c r="D1252" s="184"/>
      <c r="F1252" s="184" t="s">
        <v>568</v>
      </c>
      <c r="G1252" s="184"/>
      <c r="H1252" s="184"/>
      <c r="I1252" s="184"/>
      <c r="J1252" s="184" t="s">
        <v>399</v>
      </c>
      <c r="K1252" s="184"/>
      <c r="L1252" s="184"/>
      <c r="N1252" s="184" t="s">
        <v>400</v>
      </c>
      <c r="O1252" s="184"/>
      <c r="P1252" s="184"/>
      <c r="Q1252" s="184"/>
      <c r="R1252" s="184"/>
      <c r="S1252" s="184"/>
      <c r="T1252" s="184"/>
      <c r="U1252" s="184"/>
      <c r="V1252" s="184"/>
      <c r="W1252" s="184"/>
      <c r="X1252" s="184"/>
      <c r="Y1252" s="184"/>
      <c r="Z1252" s="184"/>
      <c r="AA1252" s="184"/>
      <c r="AC1252" s="198">
        <v>14190.77</v>
      </c>
      <c r="AD1252" s="198"/>
    </row>
    <row r="1253" spans="1:30" x14ac:dyDescent="0.25">
      <c r="C1253" s="157" t="s">
        <v>2</v>
      </c>
      <c r="G1253" s="157" t="s">
        <v>2</v>
      </c>
      <c r="K1253" s="157" t="s">
        <v>2</v>
      </c>
      <c r="O1253" s="196" t="s">
        <v>1450</v>
      </c>
      <c r="P1253" s="196"/>
      <c r="Q1253" s="196"/>
      <c r="R1253" s="196"/>
      <c r="S1253" s="196"/>
      <c r="T1253" s="196"/>
      <c r="U1253" s="196"/>
      <c r="V1253" s="196"/>
      <c r="W1253" s="196"/>
      <c r="X1253" s="196"/>
      <c r="Y1253" s="196"/>
      <c r="Z1253" s="196"/>
      <c r="AA1253" s="196"/>
      <c r="AB1253" s="196"/>
    </row>
    <row r="1254" spans="1:30" x14ac:dyDescent="0.25">
      <c r="B1254" s="184" t="s">
        <v>1451</v>
      </c>
      <c r="C1254" s="184"/>
      <c r="D1254" s="184"/>
      <c r="F1254" s="184" t="s">
        <v>568</v>
      </c>
      <c r="G1254" s="184"/>
      <c r="H1254" s="184"/>
      <c r="I1254" s="184"/>
      <c r="J1254" s="184" t="s">
        <v>1452</v>
      </c>
      <c r="K1254" s="184"/>
      <c r="L1254" s="184"/>
      <c r="N1254" s="184" t="s">
        <v>1453</v>
      </c>
      <c r="O1254" s="184"/>
      <c r="P1254" s="184"/>
      <c r="Q1254" s="184"/>
      <c r="R1254" s="184"/>
      <c r="S1254" s="184"/>
      <c r="T1254" s="184"/>
      <c r="U1254" s="184"/>
      <c r="V1254" s="184"/>
      <c r="W1254" s="184"/>
      <c r="X1254" s="184"/>
      <c r="Y1254" s="184"/>
      <c r="Z1254" s="184"/>
      <c r="AA1254" s="184"/>
      <c r="AC1254" s="198">
        <v>4500</v>
      </c>
      <c r="AD1254" s="198"/>
    </row>
    <row r="1255" spans="1:30" x14ac:dyDescent="0.25">
      <c r="C1255" s="157" t="s">
        <v>2</v>
      </c>
      <c r="G1255" s="157" t="s">
        <v>2</v>
      </c>
      <c r="K1255" s="157" t="s">
        <v>2</v>
      </c>
      <c r="O1255" s="196" t="s">
        <v>1412</v>
      </c>
      <c r="P1255" s="196"/>
      <c r="Q1255" s="196"/>
      <c r="R1255" s="196"/>
      <c r="S1255" s="196"/>
      <c r="T1255" s="196"/>
      <c r="U1255" s="196"/>
      <c r="V1255" s="196"/>
      <c r="W1255" s="196"/>
      <c r="X1255" s="196"/>
      <c r="Y1255" s="196"/>
      <c r="Z1255" s="196"/>
      <c r="AA1255" s="196"/>
      <c r="AB1255" s="196"/>
      <c r="AC1255" s="197">
        <v>3000</v>
      </c>
      <c r="AD1255" s="197"/>
    </row>
    <row r="1256" spans="1:30" x14ac:dyDescent="0.25">
      <c r="C1256" s="157" t="s">
        <v>2</v>
      </c>
      <c r="G1256" s="157" t="s">
        <v>2</v>
      </c>
      <c r="K1256" s="157" t="s">
        <v>2</v>
      </c>
      <c r="O1256" s="196" t="s">
        <v>1412</v>
      </c>
      <c r="P1256" s="196"/>
      <c r="Q1256" s="196"/>
      <c r="R1256" s="196"/>
      <c r="S1256" s="196"/>
      <c r="T1256" s="196"/>
      <c r="U1256" s="196"/>
      <c r="V1256" s="196"/>
      <c r="W1256" s="196"/>
      <c r="X1256" s="196"/>
      <c r="Y1256" s="196"/>
      <c r="Z1256" s="196"/>
      <c r="AA1256" s="196"/>
      <c r="AB1256" s="196"/>
      <c r="AC1256" s="197">
        <v>1500</v>
      </c>
      <c r="AD1256" s="197"/>
    </row>
    <row r="1257" spans="1:30" x14ac:dyDescent="0.25">
      <c r="B1257" s="184" t="s">
        <v>1454</v>
      </c>
      <c r="C1257" s="184"/>
      <c r="D1257" s="184"/>
      <c r="F1257" s="184" t="s">
        <v>682</v>
      </c>
      <c r="G1257" s="184"/>
      <c r="H1257" s="184"/>
      <c r="I1257" s="184"/>
      <c r="J1257" s="184" t="s">
        <v>402</v>
      </c>
      <c r="K1257" s="184"/>
      <c r="L1257" s="184"/>
      <c r="N1257" s="184" t="s">
        <v>403</v>
      </c>
      <c r="O1257" s="184"/>
      <c r="P1257" s="184"/>
      <c r="Q1257" s="184"/>
      <c r="R1257" s="184"/>
      <c r="S1257" s="184"/>
      <c r="T1257" s="184"/>
      <c r="U1257" s="184"/>
      <c r="V1257" s="184"/>
      <c r="W1257" s="184"/>
      <c r="X1257" s="184"/>
      <c r="Y1257" s="184"/>
      <c r="Z1257" s="184"/>
      <c r="AA1257" s="184"/>
      <c r="AC1257" s="198">
        <v>6021.28</v>
      </c>
      <c r="AD1257" s="198"/>
    </row>
    <row r="1258" spans="1:30" x14ac:dyDescent="0.25">
      <c r="C1258" s="157" t="s">
        <v>2</v>
      </c>
      <c r="G1258" s="157" t="s">
        <v>2</v>
      </c>
      <c r="K1258" s="157" t="s">
        <v>2</v>
      </c>
      <c r="O1258" s="196" t="s">
        <v>1455</v>
      </c>
      <c r="P1258" s="196"/>
      <c r="Q1258" s="196"/>
      <c r="R1258" s="196"/>
      <c r="S1258" s="196"/>
      <c r="T1258" s="196"/>
      <c r="U1258" s="196"/>
      <c r="V1258" s="196"/>
      <c r="W1258" s="196"/>
      <c r="X1258" s="196"/>
      <c r="Y1258" s="196"/>
      <c r="Z1258" s="196"/>
      <c r="AA1258" s="196"/>
      <c r="AB1258" s="196"/>
    </row>
    <row r="1259" spans="1:30" ht="15.75" customHeight="1" x14ac:dyDescent="0.25"/>
    <row r="1260" spans="1:30" ht="12" customHeight="1" x14ac:dyDescent="0.25"/>
    <row r="1261" spans="1:30" ht="13.5" customHeight="1" x14ac:dyDescent="0.25">
      <c r="A1261" s="182" t="s">
        <v>380</v>
      </c>
      <c r="B1261" s="182"/>
      <c r="C1261" s="182"/>
      <c r="D1261" s="182"/>
      <c r="E1261" s="182"/>
      <c r="F1261" s="182"/>
      <c r="G1261" s="182"/>
      <c r="H1261" s="182"/>
      <c r="I1261" s="182"/>
      <c r="J1261" s="182"/>
      <c r="K1261" s="182"/>
      <c r="L1261" s="182"/>
      <c r="M1261" s="182"/>
      <c r="R1261" s="183" t="s">
        <v>1456</v>
      </c>
      <c r="S1261" s="183"/>
      <c r="T1261" s="183"/>
      <c r="U1261" s="183"/>
      <c r="V1261" s="183"/>
      <c r="W1261" s="183"/>
      <c r="X1261" s="183"/>
      <c r="Y1261" s="183"/>
      <c r="Z1261" s="183"/>
      <c r="AA1261" s="183"/>
      <c r="AB1261" s="183"/>
      <c r="AC1261" s="183"/>
      <c r="AD1261" s="183"/>
    </row>
    <row r="1262" spans="1:30" ht="25.5" customHeight="1" x14ac:dyDescent="0.25">
      <c r="C1262" s="188" t="s">
        <v>290</v>
      </c>
      <c r="D1262" s="188"/>
      <c r="E1262" s="188"/>
      <c r="F1262" s="188"/>
      <c r="G1262" s="188"/>
      <c r="H1262" s="188"/>
      <c r="I1262" s="188"/>
      <c r="J1262" s="188"/>
      <c r="K1262" s="188"/>
      <c r="L1262" s="188"/>
      <c r="M1262" s="188"/>
      <c r="N1262" s="188"/>
      <c r="O1262" s="188"/>
      <c r="P1262" s="188"/>
      <c r="Q1262" s="188"/>
      <c r="R1262" s="188"/>
      <c r="S1262" s="188"/>
      <c r="T1262" s="188"/>
      <c r="U1262" s="188"/>
      <c r="V1262" s="188"/>
      <c r="W1262" s="188"/>
      <c r="X1262" s="188"/>
      <c r="Y1262" s="188"/>
      <c r="Z1262" s="188"/>
      <c r="AA1262" s="188"/>
      <c r="AB1262" s="188"/>
      <c r="AC1262" s="188"/>
    </row>
    <row r="1263" spans="1:30" ht="7.5" customHeight="1" x14ac:dyDescent="0.25"/>
    <row r="1264" spans="1:30" ht="18.75" customHeight="1" x14ac:dyDescent="0.25">
      <c r="I1264" s="202" t="s">
        <v>291</v>
      </c>
      <c r="J1264" s="202"/>
      <c r="K1264" s="202"/>
      <c r="L1264" s="202"/>
      <c r="M1264" s="202"/>
      <c r="N1264" s="202"/>
      <c r="O1264" s="202"/>
      <c r="P1264" s="202"/>
      <c r="S1264" s="203" t="s">
        <v>292</v>
      </c>
      <c r="T1264" s="203"/>
      <c r="U1264" s="203"/>
      <c r="V1264" s="203"/>
      <c r="W1264" s="203"/>
      <c r="X1264" s="203"/>
      <c r="Y1264" s="203"/>
    </row>
    <row r="1265" spans="1:30" ht="6.75" customHeight="1" x14ac:dyDescent="0.25"/>
    <row r="1266" spans="1:30" ht="14.25" customHeight="1" x14ac:dyDescent="0.25">
      <c r="A1266" s="199" t="s">
        <v>1408</v>
      </c>
      <c r="B1266" s="199"/>
      <c r="C1266" s="199"/>
      <c r="D1266" s="199"/>
      <c r="E1266" s="199"/>
      <c r="F1266" s="199"/>
      <c r="G1266" s="199"/>
      <c r="H1266" s="199"/>
      <c r="I1266" s="199"/>
      <c r="J1266" s="199"/>
      <c r="K1266" s="199"/>
      <c r="L1266" s="199"/>
      <c r="M1266" s="199"/>
      <c r="N1266" s="199"/>
      <c r="O1266" s="199"/>
    </row>
    <row r="1267" spans="1:30" x14ac:dyDescent="0.25">
      <c r="B1267" s="200" t="s">
        <v>294</v>
      </c>
      <c r="C1267" s="200"/>
      <c r="D1267" s="200"/>
      <c r="F1267" s="200" t="s">
        <v>295</v>
      </c>
      <c r="G1267" s="200"/>
      <c r="H1267" s="200"/>
      <c r="I1267" s="200"/>
      <c r="J1267" s="200" t="s">
        <v>296</v>
      </c>
      <c r="K1267" s="200"/>
      <c r="L1267" s="200"/>
      <c r="N1267" s="200" t="s">
        <v>297</v>
      </c>
      <c r="O1267" s="200"/>
      <c r="P1267" s="200"/>
      <c r="Q1267" s="200"/>
      <c r="R1267" s="200"/>
      <c r="S1267" s="200"/>
      <c r="T1267" s="200"/>
      <c r="U1267" s="200"/>
      <c r="V1267" s="200"/>
      <c r="W1267" s="200"/>
      <c r="X1267" s="200"/>
      <c r="Y1267" s="200"/>
      <c r="Z1267" s="200"/>
      <c r="AA1267" s="200"/>
      <c r="AC1267" s="201" t="s">
        <v>298</v>
      </c>
      <c r="AD1267" s="201"/>
    </row>
    <row r="1268" spans="1:30" x14ac:dyDescent="0.25">
      <c r="B1268" s="184" t="s">
        <v>742</v>
      </c>
      <c r="C1268" s="184"/>
      <c r="D1268" s="184"/>
      <c r="F1268" s="184" t="s">
        <v>311</v>
      </c>
      <c r="G1268" s="184"/>
      <c r="H1268" s="184"/>
      <c r="I1268" s="184"/>
      <c r="J1268" s="184" t="s">
        <v>743</v>
      </c>
      <c r="K1268" s="184"/>
      <c r="L1268" s="184"/>
      <c r="N1268" s="184" t="s">
        <v>744</v>
      </c>
      <c r="O1268" s="184"/>
      <c r="P1268" s="184"/>
      <c r="Q1268" s="184"/>
      <c r="R1268" s="184"/>
      <c r="S1268" s="184"/>
      <c r="T1268" s="184"/>
      <c r="U1268" s="184"/>
      <c r="V1268" s="184"/>
      <c r="W1268" s="184"/>
      <c r="X1268" s="184"/>
      <c r="Y1268" s="184"/>
      <c r="Z1268" s="184"/>
      <c r="AA1268" s="184"/>
      <c r="AC1268" s="198">
        <v>629.92999999999995</v>
      </c>
      <c r="AD1268" s="198"/>
    </row>
    <row r="1269" spans="1:30" x14ac:dyDescent="0.25">
      <c r="C1269" s="157" t="s">
        <v>2</v>
      </c>
      <c r="G1269" s="157" t="s">
        <v>2</v>
      </c>
      <c r="K1269" s="157" t="s">
        <v>2</v>
      </c>
      <c r="O1269" s="196" t="s">
        <v>1457</v>
      </c>
      <c r="P1269" s="196"/>
      <c r="Q1269" s="196"/>
      <c r="R1269" s="196"/>
      <c r="S1269" s="196"/>
      <c r="T1269" s="196"/>
      <c r="U1269" s="196"/>
      <c r="V1269" s="196"/>
      <c r="W1269" s="196"/>
      <c r="X1269" s="196"/>
      <c r="Y1269" s="196"/>
      <c r="Z1269" s="196"/>
      <c r="AA1269" s="196"/>
      <c r="AB1269" s="196"/>
      <c r="AC1269" s="197">
        <v>16.8</v>
      </c>
      <c r="AD1269" s="197"/>
    </row>
    <row r="1270" spans="1:30" x14ac:dyDescent="0.25">
      <c r="C1270" s="157" t="s">
        <v>2</v>
      </c>
      <c r="G1270" s="157" t="s">
        <v>2</v>
      </c>
      <c r="K1270" s="157" t="s">
        <v>2</v>
      </c>
      <c r="O1270" s="196" t="s">
        <v>1458</v>
      </c>
      <c r="P1270" s="196"/>
      <c r="Q1270" s="196"/>
      <c r="R1270" s="196"/>
      <c r="S1270" s="196"/>
      <c r="T1270" s="196"/>
      <c r="U1270" s="196"/>
      <c r="V1270" s="196"/>
      <c r="W1270" s="196"/>
      <c r="X1270" s="196"/>
      <c r="Y1270" s="196"/>
      <c r="Z1270" s="196"/>
      <c r="AA1270" s="196"/>
      <c r="AB1270" s="196"/>
      <c r="AC1270" s="197">
        <v>24.44</v>
      </c>
      <c r="AD1270" s="197"/>
    </row>
    <row r="1271" spans="1:30" x14ac:dyDescent="0.25">
      <c r="C1271" s="157" t="s">
        <v>2</v>
      </c>
      <c r="G1271" s="157" t="s">
        <v>2</v>
      </c>
      <c r="K1271" s="157" t="s">
        <v>2</v>
      </c>
      <c r="O1271" s="196" t="s">
        <v>1459</v>
      </c>
      <c r="P1271" s="196"/>
      <c r="Q1271" s="196"/>
      <c r="R1271" s="196"/>
      <c r="S1271" s="196"/>
      <c r="T1271" s="196"/>
      <c r="U1271" s="196"/>
      <c r="V1271" s="196"/>
      <c r="W1271" s="196"/>
      <c r="X1271" s="196"/>
      <c r="Y1271" s="196"/>
      <c r="Z1271" s="196"/>
      <c r="AA1271" s="196"/>
      <c r="AB1271" s="196"/>
      <c r="AC1271" s="197">
        <v>28.31</v>
      </c>
      <c r="AD1271" s="197"/>
    </row>
    <row r="1272" spans="1:30" x14ac:dyDescent="0.25">
      <c r="C1272" s="157" t="s">
        <v>2</v>
      </c>
      <c r="G1272" s="157" t="s">
        <v>2</v>
      </c>
      <c r="K1272" s="157" t="s">
        <v>2</v>
      </c>
      <c r="O1272" s="196" t="s">
        <v>1460</v>
      </c>
      <c r="P1272" s="196"/>
      <c r="Q1272" s="196"/>
      <c r="R1272" s="196"/>
      <c r="S1272" s="196"/>
      <c r="T1272" s="196"/>
      <c r="U1272" s="196"/>
      <c r="V1272" s="196"/>
      <c r="W1272" s="196"/>
      <c r="X1272" s="196"/>
      <c r="Y1272" s="196"/>
      <c r="Z1272" s="196"/>
      <c r="AA1272" s="196"/>
      <c r="AB1272" s="196"/>
      <c r="AC1272" s="197">
        <v>14.16</v>
      </c>
      <c r="AD1272" s="197"/>
    </row>
    <row r="1273" spans="1:30" x14ac:dyDescent="0.25">
      <c r="C1273" s="157" t="s">
        <v>2</v>
      </c>
      <c r="G1273" s="157" t="s">
        <v>2</v>
      </c>
      <c r="K1273" s="157" t="s">
        <v>2</v>
      </c>
      <c r="O1273" s="196" t="s">
        <v>1461</v>
      </c>
      <c r="P1273" s="196"/>
      <c r="Q1273" s="196"/>
      <c r="R1273" s="196"/>
      <c r="S1273" s="196"/>
      <c r="T1273" s="196"/>
      <c r="U1273" s="196"/>
      <c r="V1273" s="196"/>
      <c r="W1273" s="196"/>
      <c r="X1273" s="196"/>
      <c r="Y1273" s="196"/>
      <c r="Z1273" s="196"/>
      <c r="AA1273" s="196"/>
      <c r="AB1273" s="196"/>
      <c r="AC1273" s="197">
        <v>4.22</v>
      </c>
      <c r="AD1273" s="197"/>
    </row>
    <row r="1274" spans="1:30" x14ac:dyDescent="0.25">
      <c r="C1274" s="157" t="s">
        <v>2</v>
      </c>
      <c r="G1274" s="157" t="s">
        <v>2</v>
      </c>
      <c r="K1274" s="157" t="s">
        <v>2</v>
      </c>
      <c r="O1274" s="196" t="s">
        <v>1462</v>
      </c>
      <c r="P1274" s="196"/>
      <c r="Q1274" s="196"/>
      <c r="R1274" s="196"/>
      <c r="S1274" s="196"/>
      <c r="T1274" s="196"/>
      <c r="U1274" s="196"/>
      <c r="V1274" s="196"/>
      <c r="W1274" s="196"/>
      <c r="X1274" s="196"/>
      <c r="Y1274" s="196"/>
      <c r="Z1274" s="196"/>
      <c r="AA1274" s="196"/>
      <c r="AB1274" s="196"/>
      <c r="AC1274" s="197">
        <v>41.77</v>
      </c>
      <c r="AD1274" s="197"/>
    </row>
    <row r="1275" spans="1:30" x14ac:dyDescent="0.25">
      <c r="C1275" s="157" t="s">
        <v>2</v>
      </c>
      <c r="G1275" s="157" t="s">
        <v>2</v>
      </c>
      <c r="K1275" s="157" t="s">
        <v>2</v>
      </c>
      <c r="O1275" s="196" t="s">
        <v>1463</v>
      </c>
      <c r="P1275" s="196"/>
      <c r="Q1275" s="196"/>
      <c r="R1275" s="196"/>
      <c r="S1275" s="196"/>
      <c r="T1275" s="196"/>
      <c r="U1275" s="196"/>
      <c r="V1275" s="196"/>
      <c r="W1275" s="196"/>
      <c r="X1275" s="196"/>
      <c r="Y1275" s="196"/>
      <c r="Z1275" s="196"/>
      <c r="AA1275" s="196"/>
      <c r="AB1275" s="196"/>
      <c r="AC1275" s="197">
        <v>30</v>
      </c>
      <c r="AD1275" s="197"/>
    </row>
    <row r="1276" spans="1:30" x14ac:dyDescent="0.25">
      <c r="C1276" s="157" t="s">
        <v>2</v>
      </c>
      <c r="G1276" s="157" t="s">
        <v>2</v>
      </c>
      <c r="K1276" s="157" t="s">
        <v>2</v>
      </c>
      <c r="O1276" s="196" t="s">
        <v>1464</v>
      </c>
      <c r="P1276" s="196"/>
      <c r="Q1276" s="196"/>
      <c r="R1276" s="196"/>
      <c r="S1276" s="196"/>
      <c r="T1276" s="196"/>
      <c r="U1276" s="196"/>
      <c r="V1276" s="196"/>
      <c r="W1276" s="196"/>
      <c r="X1276" s="196"/>
      <c r="Y1276" s="196"/>
      <c r="Z1276" s="196"/>
      <c r="AA1276" s="196"/>
      <c r="AB1276" s="196"/>
      <c r="AC1276" s="197">
        <v>350</v>
      </c>
      <c r="AD1276" s="197"/>
    </row>
    <row r="1277" spans="1:30" x14ac:dyDescent="0.25">
      <c r="C1277" s="157" t="s">
        <v>2</v>
      </c>
      <c r="G1277" s="157" t="s">
        <v>2</v>
      </c>
      <c r="K1277" s="157" t="s">
        <v>2</v>
      </c>
      <c r="O1277" s="196" t="s">
        <v>1465</v>
      </c>
      <c r="P1277" s="196"/>
      <c r="Q1277" s="196"/>
      <c r="R1277" s="196"/>
      <c r="S1277" s="196"/>
      <c r="T1277" s="196"/>
      <c r="U1277" s="196"/>
      <c r="V1277" s="196"/>
      <c r="W1277" s="196"/>
      <c r="X1277" s="196"/>
      <c r="Y1277" s="196"/>
      <c r="Z1277" s="196"/>
      <c r="AA1277" s="196"/>
      <c r="AB1277" s="196"/>
      <c r="AC1277" s="197">
        <v>39.32</v>
      </c>
      <c r="AD1277" s="197"/>
    </row>
    <row r="1278" spans="1:30" x14ac:dyDescent="0.25">
      <c r="C1278" s="157" t="s">
        <v>2</v>
      </c>
      <c r="G1278" s="157" t="s">
        <v>2</v>
      </c>
      <c r="K1278" s="157" t="s">
        <v>2</v>
      </c>
      <c r="O1278" s="196" t="s">
        <v>777</v>
      </c>
      <c r="P1278" s="196"/>
      <c r="Q1278" s="196"/>
      <c r="R1278" s="196"/>
      <c r="S1278" s="196"/>
      <c r="T1278" s="196"/>
      <c r="U1278" s="196"/>
      <c r="V1278" s="196"/>
      <c r="W1278" s="196"/>
      <c r="X1278" s="196"/>
      <c r="Y1278" s="196"/>
      <c r="Z1278" s="196"/>
      <c r="AA1278" s="196"/>
      <c r="AB1278" s="196"/>
      <c r="AC1278" s="197">
        <v>24.05</v>
      </c>
      <c r="AD1278" s="197"/>
    </row>
    <row r="1279" spans="1:30" x14ac:dyDescent="0.25">
      <c r="C1279" s="157" t="s">
        <v>2</v>
      </c>
      <c r="G1279" s="157" t="s">
        <v>2</v>
      </c>
      <c r="K1279" s="157" t="s">
        <v>2</v>
      </c>
      <c r="O1279" s="196" t="s">
        <v>1466</v>
      </c>
      <c r="P1279" s="196"/>
      <c r="Q1279" s="196"/>
      <c r="R1279" s="196"/>
      <c r="S1279" s="196"/>
      <c r="T1279" s="196"/>
      <c r="U1279" s="196"/>
      <c r="V1279" s="196"/>
      <c r="W1279" s="196"/>
      <c r="X1279" s="196"/>
      <c r="Y1279" s="196"/>
      <c r="Z1279" s="196"/>
      <c r="AA1279" s="196"/>
      <c r="AB1279" s="196"/>
      <c r="AC1279" s="197">
        <v>5.18</v>
      </c>
      <c r="AD1279" s="197"/>
    </row>
    <row r="1280" spans="1:30" x14ac:dyDescent="0.25">
      <c r="C1280" s="157" t="s">
        <v>2</v>
      </c>
      <c r="G1280" s="157" t="s">
        <v>2</v>
      </c>
      <c r="K1280" s="157" t="s">
        <v>2</v>
      </c>
      <c r="O1280" s="196" t="s">
        <v>1467</v>
      </c>
      <c r="P1280" s="196"/>
      <c r="Q1280" s="196"/>
      <c r="R1280" s="196"/>
      <c r="S1280" s="196"/>
      <c r="T1280" s="196"/>
      <c r="U1280" s="196"/>
      <c r="V1280" s="196"/>
      <c r="W1280" s="196"/>
      <c r="X1280" s="196"/>
      <c r="Y1280" s="196"/>
      <c r="Z1280" s="196"/>
      <c r="AA1280" s="196"/>
      <c r="AB1280" s="196"/>
      <c r="AC1280" s="197">
        <v>12.47</v>
      </c>
      <c r="AD1280" s="197"/>
    </row>
    <row r="1281" spans="1:30" x14ac:dyDescent="0.25">
      <c r="C1281" s="157" t="s">
        <v>2</v>
      </c>
      <c r="G1281" s="157" t="s">
        <v>2</v>
      </c>
      <c r="K1281" s="157" t="s">
        <v>2</v>
      </c>
      <c r="O1281" s="196" t="s">
        <v>1468</v>
      </c>
      <c r="P1281" s="196"/>
      <c r="Q1281" s="196"/>
      <c r="R1281" s="196"/>
      <c r="S1281" s="196"/>
      <c r="T1281" s="196"/>
      <c r="U1281" s="196"/>
      <c r="V1281" s="196"/>
      <c r="W1281" s="196"/>
      <c r="X1281" s="196"/>
      <c r="Y1281" s="196"/>
      <c r="Z1281" s="196"/>
      <c r="AA1281" s="196"/>
      <c r="AB1281" s="196"/>
      <c r="AC1281" s="197">
        <v>16.27</v>
      </c>
      <c r="AD1281" s="197"/>
    </row>
    <row r="1282" spans="1:30" x14ac:dyDescent="0.25">
      <c r="C1282" s="157" t="s">
        <v>2</v>
      </c>
      <c r="G1282" s="157" t="s">
        <v>2</v>
      </c>
      <c r="K1282" s="157" t="s">
        <v>2</v>
      </c>
      <c r="O1282" s="196" t="s">
        <v>1469</v>
      </c>
      <c r="P1282" s="196"/>
      <c r="Q1282" s="196"/>
      <c r="R1282" s="196"/>
      <c r="S1282" s="196"/>
      <c r="T1282" s="196"/>
      <c r="U1282" s="196"/>
      <c r="V1282" s="196"/>
      <c r="W1282" s="196"/>
      <c r="X1282" s="196"/>
      <c r="Y1282" s="196"/>
      <c r="Z1282" s="196"/>
      <c r="AA1282" s="196"/>
      <c r="AB1282" s="196"/>
      <c r="AC1282" s="197">
        <v>22.94</v>
      </c>
      <c r="AD1282" s="197"/>
    </row>
    <row r="1283" spans="1:30" x14ac:dyDescent="0.25">
      <c r="B1283" s="184" t="s">
        <v>1470</v>
      </c>
      <c r="C1283" s="184"/>
      <c r="D1283" s="184"/>
      <c r="F1283" s="184" t="s">
        <v>427</v>
      </c>
      <c r="G1283" s="184"/>
      <c r="H1283" s="184"/>
      <c r="I1283" s="184"/>
      <c r="J1283" s="184" t="s">
        <v>1410</v>
      </c>
      <c r="K1283" s="184"/>
      <c r="L1283" s="184"/>
      <c r="N1283" s="184" t="s">
        <v>1411</v>
      </c>
      <c r="O1283" s="184"/>
      <c r="P1283" s="184"/>
      <c r="Q1283" s="184"/>
      <c r="R1283" s="184"/>
      <c r="S1283" s="184"/>
      <c r="T1283" s="184"/>
      <c r="U1283" s="184"/>
      <c r="V1283" s="184"/>
      <c r="W1283" s="184"/>
      <c r="X1283" s="184"/>
      <c r="Y1283" s="184"/>
      <c r="Z1283" s="184"/>
      <c r="AA1283" s="184"/>
      <c r="AC1283" s="198">
        <v>760</v>
      </c>
      <c r="AD1283" s="198"/>
    </row>
    <row r="1284" spans="1:30" x14ac:dyDescent="0.25">
      <c r="C1284" s="157" t="s">
        <v>2</v>
      </c>
      <c r="G1284" s="157" t="s">
        <v>2</v>
      </c>
      <c r="K1284" s="157" t="s">
        <v>2</v>
      </c>
      <c r="O1284" s="196" t="s">
        <v>1412</v>
      </c>
      <c r="P1284" s="196"/>
      <c r="Q1284" s="196"/>
      <c r="R1284" s="196"/>
      <c r="S1284" s="196"/>
      <c r="T1284" s="196"/>
      <c r="U1284" s="196"/>
      <c r="V1284" s="196"/>
      <c r="W1284" s="196"/>
      <c r="X1284" s="196"/>
      <c r="Y1284" s="196"/>
      <c r="Z1284" s="196"/>
      <c r="AA1284" s="196"/>
      <c r="AB1284" s="196"/>
    </row>
    <row r="1285" spans="1:30" x14ac:dyDescent="0.25">
      <c r="B1285" s="184" t="s">
        <v>1471</v>
      </c>
      <c r="C1285" s="184"/>
      <c r="D1285" s="184"/>
      <c r="F1285" s="184" t="s">
        <v>427</v>
      </c>
      <c r="G1285" s="184"/>
      <c r="H1285" s="184"/>
      <c r="I1285" s="184"/>
      <c r="J1285" s="184" t="s">
        <v>1472</v>
      </c>
      <c r="K1285" s="184"/>
      <c r="L1285" s="184"/>
      <c r="N1285" s="184" t="s">
        <v>1473</v>
      </c>
      <c r="O1285" s="184"/>
      <c r="P1285" s="184"/>
      <c r="Q1285" s="184"/>
      <c r="R1285" s="184"/>
      <c r="S1285" s="184"/>
      <c r="T1285" s="184"/>
      <c r="U1285" s="184"/>
      <c r="V1285" s="184"/>
      <c r="W1285" s="184"/>
      <c r="X1285" s="184"/>
      <c r="Y1285" s="184"/>
      <c r="Z1285" s="184"/>
      <c r="AA1285" s="184"/>
      <c r="AC1285" s="198">
        <v>3410</v>
      </c>
      <c r="AD1285" s="198"/>
    </row>
    <row r="1286" spans="1:30" x14ac:dyDescent="0.25">
      <c r="C1286" s="157" t="s">
        <v>2</v>
      </c>
      <c r="G1286" s="157" t="s">
        <v>2</v>
      </c>
      <c r="K1286" s="157" t="s">
        <v>2</v>
      </c>
      <c r="O1286" s="196" t="s">
        <v>1412</v>
      </c>
      <c r="P1286" s="196"/>
      <c r="Q1286" s="196"/>
      <c r="R1286" s="196"/>
      <c r="S1286" s="196"/>
      <c r="T1286" s="196"/>
      <c r="U1286" s="196"/>
      <c r="V1286" s="196"/>
      <c r="W1286" s="196"/>
      <c r="X1286" s="196"/>
      <c r="Y1286" s="196"/>
      <c r="Z1286" s="196"/>
      <c r="AA1286" s="196"/>
      <c r="AB1286" s="196"/>
      <c r="AC1286" s="197">
        <v>810</v>
      </c>
      <c r="AD1286" s="197"/>
    </row>
    <row r="1287" spans="1:30" x14ac:dyDescent="0.25">
      <c r="C1287" s="157" t="s">
        <v>2</v>
      </c>
      <c r="G1287" s="157" t="s">
        <v>2</v>
      </c>
      <c r="K1287" s="157" t="s">
        <v>2</v>
      </c>
      <c r="O1287" s="196" t="s">
        <v>1412</v>
      </c>
      <c r="P1287" s="196"/>
      <c r="Q1287" s="196"/>
      <c r="R1287" s="196"/>
      <c r="S1287" s="196"/>
      <c r="T1287" s="196"/>
      <c r="U1287" s="196"/>
      <c r="V1287" s="196"/>
      <c r="W1287" s="196"/>
      <c r="X1287" s="196"/>
      <c r="Y1287" s="196"/>
      <c r="Z1287" s="196"/>
      <c r="AA1287" s="196"/>
      <c r="AB1287" s="196"/>
      <c r="AC1287" s="197">
        <v>2600</v>
      </c>
      <c r="AD1287" s="197"/>
    </row>
    <row r="1288" spans="1:30" x14ac:dyDescent="0.25">
      <c r="B1288" s="184" t="s">
        <v>1474</v>
      </c>
      <c r="C1288" s="184"/>
      <c r="D1288" s="184"/>
      <c r="F1288" s="184" t="s">
        <v>522</v>
      </c>
      <c r="G1288" s="184"/>
      <c r="H1288" s="184"/>
      <c r="I1288" s="184"/>
      <c r="J1288" s="184" t="s">
        <v>1410</v>
      </c>
      <c r="K1288" s="184"/>
      <c r="L1288" s="184"/>
      <c r="N1288" s="184" t="s">
        <v>1411</v>
      </c>
      <c r="O1288" s="184"/>
      <c r="P1288" s="184"/>
      <c r="Q1288" s="184"/>
      <c r="R1288" s="184"/>
      <c r="S1288" s="184"/>
      <c r="T1288" s="184"/>
      <c r="U1288" s="184"/>
      <c r="V1288" s="184"/>
      <c r="W1288" s="184"/>
      <c r="X1288" s="184"/>
      <c r="Y1288" s="184"/>
      <c r="Z1288" s="184"/>
      <c r="AA1288" s="184"/>
      <c r="AC1288" s="198">
        <v>760</v>
      </c>
      <c r="AD1288" s="198"/>
    </row>
    <row r="1289" spans="1:30" x14ac:dyDescent="0.25">
      <c r="C1289" s="157" t="s">
        <v>2</v>
      </c>
      <c r="G1289" s="157" t="s">
        <v>2</v>
      </c>
      <c r="K1289" s="157" t="s">
        <v>2</v>
      </c>
      <c r="O1289" s="196" t="s">
        <v>1412</v>
      </c>
      <c r="P1289" s="196"/>
      <c r="Q1289" s="196"/>
      <c r="R1289" s="196"/>
      <c r="S1289" s="196"/>
      <c r="T1289" s="196"/>
      <c r="U1289" s="196"/>
      <c r="V1289" s="196"/>
      <c r="W1289" s="196"/>
      <c r="X1289" s="196"/>
      <c r="Y1289" s="196"/>
      <c r="Z1289" s="196"/>
      <c r="AA1289" s="196"/>
      <c r="AB1289" s="196"/>
    </row>
    <row r="1290" spans="1:30" ht="6" customHeight="1" x14ac:dyDescent="0.25"/>
    <row r="1291" spans="1:30" ht="16.5" customHeight="1" x14ac:dyDescent="0.25">
      <c r="A1291" s="182" t="s">
        <v>1475</v>
      </c>
      <c r="B1291" s="182"/>
      <c r="C1291" s="182"/>
      <c r="D1291" s="182"/>
      <c r="E1291" s="182"/>
      <c r="F1291" s="182"/>
      <c r="G1291" s="182"/>
      <c r="H1291" s="182"/>
      <c r="I1291" s="182"/>
      <c r="J1291" s="182"/>
      <c r="K1291" s="182"/>
      <c r="L1291" s="182"/>
      <c r="M1291" s="182"/>
      <c r="N1291" s="182"/>
      <c r="O1291" s="182"/>
      <c r="P1291" s="182"/>
      <c r="Q1291" s="182"/>
      <c r="R1291" s="182"/>
      <c r="S1291" s="182"/>
      <c r="U1291" s="157" t="s">
        <v>2</v>
      </c>
      <c r="W1291" s="157" t="s">
        <v>2</v>
      </c>
      <c r="Y1291" s="194" t="s">
        <v>1061</v>
      </c>
      <c r="Z1291" s="194"/>
      <c r="AC1291" s="195">
        <v>220289.64</v>
      </c>
      <c r="AD1291" s="195"/>
    </row>
    <row r="1292" spans="1:30" ht="6.75" customHeight="1" x14ac:dyDescent="0.25"/>
    <row r="1293" spans="1:30" ht="14.25" customHeight="1" x14ac:dyDescent="0.25">
      <c r="A1293" s="199" t="s">
        <v>1476</v>
      </c>
      <c r="B1293" s="199"/>
      <c r="C1293" s="199"/>
      <c r="D1293" s="199"/>
      <c r="E1293" s="199"/>
      <c r="F1293" s="199"/>
      <c r="G1293" s="199"/>
      <c r="H1293" s="199"/>
      <c r="I1293" s="199"/>
      <c r="J1293" s="199"/>
      <c r="K1293" s="199"/>
      <c r="L1293" s="199"/>
      <c r="M1293" s="199"/>
      <c r="N1293" s="199"/>
      <c r="O1293" s="199"/>
    </row>
    <row r="1294" spans="1:30" x14ac:dyDescent="0.25">
      <c r="B1294" s="200" t="s">
        <v>294</v>
      </c>
      <c r="C1294" s="200"/>
      <c r="D1294" s="200"/>
      <c r="F1294" s="200" t="s">
        <v>295</v>
      </c>
      <c r="G1294" s="200"/>
      <c r="H1294" s="200"/>
      <c r="I1294" s="200"/>
      <c r="J1294" s="200" t="s">
        <v>296</v>
      </c>
      <c r="K1294" s="200"/>
      <c r="L1294" s="200"/>
      <c r="N1294" s="200" t="s">
        <v>297</v>
      </c>
      <c r="O1294" s="200"/>
      <c r="P1294" s="200"/>
      <c r="Q1294" s="200"/>
      <c r="R1294" s="200"/>
      <c r="S1294" s="200"/>
      <c r="T1294" s="200"/>
      <c r="U1294" s="200"/>
      <c r="V1294" s="200"/>
      <c r="W1294" s="200"/>
      <c r="X1294" s="200"/>
      <c r="Y1294" s="200"/>
      <c r="Z1294" s="200"/>
      <c r="AA1294" s="200"/>
      <c r="AC1294" s="201" t="s">
        <v>298</v>
      </c>
      <c r="AD1294" s="201"/>
    </row>
    <row r="1295" spans="1:30" x14ac:dyDescent="0.25">
      <c r="B1295" s="184" t="s">
        <v>1477</v>
      </c>
      <c r="C1295" s="184"/>
      <c r="D1295" s="184"/>
      <c r="F1295" s="184" t="s">
        <v>427</v>
      </c>
      <c r="G1295" s="184"/>
      <c r="H1295" s="184"/>
      <c r="I1295" s="184"/>
      <c r="J1295" s="184" t="s">
        <v>1478</v>
      </c>
      <c r="K1295" s="184"/>
      <c r="L1295" s="184"/>
      <c r="N1295" s="184" t="s">
        <v>1479</v>
      </c>
      <c r="O1295" s="184"/>
      <c r="P1295" s="184"/>
      <c r="Q1295" s="184"/>
      <c r="R1295" s="184"/>
      <c r="S1295" s="184"/>
      <c r="T1295" s="184"/>
      <c r="U1295" s="184"/>
      <c r="V1295" s="184"/>
      <c r="W1295" s="184"/>
      <c r="X1295" s="184"/>
      <c r="Y1295" s="184"/>
      <c r="Z1295" s="184"/>
      <c r="AA1295" s="184"/>
      <c r="AC1295" s="198">
        <v>11523.84</v>
      </c>
      <c r="AD1295" s="198"/>
    </row>
    <row r="1296" spans="1:30" x14ac:dyDescent="0.25">
      <c r="C1296" s="157" t="s">
        <v>2</v>
      </c>
      <c r="G1296" s="157" t="s">
        <v>2</v>
      </c>
      <c r="K1296" s="157" t="s">
        <v>2</v>
      </c>
      <c r="O1296" s="196" t="s">
        <v>1480</v>
      </c>
      <c r="P1296" s="196"/>
      <c r="Q1296" s="196"/>
      <c r="R1296" s="196"/>
      <c r="S1296" s="196"/>
      <c r="T1296" s="196"/>
      <c r="U1296" s="196"/>
      <c r="V1296" s="196"/>
      <c r="W1296" s="196"/>
      <c r="X1296" s="196"/>
      <c r="Y1296" s="196"/>
      <c r="Z1296" s="196"/>
      <c r="AA1296" s="196"/>
      <c r="AB1296" s="196"/>
    </row>
    <row r="1297" spans="2:30" x14ac:dyDescent="0.25">
      <c r="B1297" s="184" t="s">
        <v>1481</v>
      </c>
      <c r="C1297" s="184"/>
      <c r="D1297" s="184"/>
      <c r="F1297" s="184" t="s">
        <v>522</v>
      </c>
      <c r="G1297" s="184"/>
      <c r="H1297" s="184"/>
      <c r="I1297" s="184"/>
      <c r="J1297" s="184" t="s">
        <v>1482</v>
      </c>
      <c r="K1297" s="184"/>
      <c r="L1297" s="184"/>
      <c r="N1297" s="184" t="s">
        <v>1483</v>
      </c>
      <c r="O1297" s="184"/>
      <c r="P1297" s="184"/>
      <c r="Q1297" s="184"/>
      <c r="R1297" s="184"/>
      <c r="S1297" s="184"/>
      <c r="T1297" s="184"/>
      <c r="U1297" s="184"/>
      <c r="V1297" s="184"/>
      <c r="W1297" s="184"/>
      <c r="X1297" s="184"/>
      <c r="Y1297" s="184"/>
      <c r="Z1297" s="184"/>
      <c r="AA1297" s="184"/>
      <c r="AC1297" s="198">
        <v>18834.68</v>
      </c>
      <c r="AD1297" s="198"/>
    </row>
    <row r="1298" spans="2:30" x14ac:dyDescent="0.25">
      <c r="C1298" s="157" t="s">
        <v>2</v>
      </c>
      <c r="G1298" s="157" t="s">
        <v>2</v>
      </c>
      <c r="K1298" s="157" t="s">
        <v>2</v>
      </c>
      <c r="O1298" s="196" t="s">
        <v>1484</v>
      </c>
      <c r="P1298" s="196"/>
      <c r="Q1298" s="196"/>
      <c r="R1298" s="196"/>
      <c r="S1298" s="196"/>
      <c r="T1298" s="196"/>
      <c r="U1298" s="196"/>
      <c r="V1298" s="196"/>
      <c r="W1298" s="196"/>
      <c r="X1298" s="196"/>
      <c r="Y1298" s="196"/>
      <c r="Z1298" s="196"/>
      <c r="AA1298" s="196"/>
      <c r="AB1298" s="196"/>
      <c r="AC1298" s="197">
        <v>8455.7099999999991</v>
      </c>
      <c r="AD1298" s="197"/>
    </row>
    <row r="1299" spans="2:30" x14ac:dyDescent="0.25">
      <c r="C1299" s="157" t="s">
        <v>2</v>
      </c>
      <c r="G1299" s="157" t="s">
        <v>2</v>
      </c>
      <c r="K1299" s="157" t="s">
        <v>2</v>
      </c>
      <c r="O1299" s="196" t="s">
        <v>1485</v>
      </c>
      <c r="P1299" s="196"/>
      <c r="Q1299" s="196"/>
      <c r="R1299" s="196"/>
      <c r="S1299" s="196"/>
      <c r="T1299" s="196"/>
      <c r="U1299" s="196"/>
      <c r="V1299" s="196"/>
      <c r="W1299" s="196"/>
      <c r="X1299" s="196"/>
      <c r="Y1299" s="196"/>
      <c r="Z1299" s="196"/>
      <c r="AA1299" s="196"/>
      <c r="AB1299" s="196"/>
      <c r="AC1299" s="197">
        <v>10378.969999999999</v>
      </c>
      <c r="AD1299" s="197"/>
    </row>
    <row r="1300" spans="2:30" x14ac:dyDescent="0.25">
      <c r="B1300" s="184" t="s">
        <v>1486</v>
      </c>
      <c r="C1300" s="184"/>
      <c r="D1300" s="184"/>
      <c r="F1300" s="184" t="s">
        <v>568</v>
      </c>
      <c r="G1300" s="184"/>
      <c r="H1300" s="184"/>
      <c r="I1300" s="184"/>
      <c r="J1300" s="184" t="s">
        <v>1487</v>
      </c>
      <c r="K1300" s="184"/>
      <c r="L1300" s="184"/>
      <c r="N1300" s="184" t="s">
        <v>1488</v>
      </c>
      <c r="O1300" s="184"/>
      <c r="P1300" s="184"/>
      <c r="Q1300" s="184"/>
      <c r="R1300" s="184"/>
      <c r="S1300" s="184"/>
      <c r="T1300" s="184"/>
      <c r="U1300" s="184"/>
      <c r="V1300" s="184"/>
      <c r="W1300" s="184"/>
      <c r="X1300" s="184"/>
      <c r="Y1300" s="184"/>
      <c r="Z1300" s="184"/>
      <c r="AA1300" s="184"/>
      <c r="AC1300" s="198">
        <v>2530</v>
      </c>
      <c r="AD1300" s="198"/>
    </row>
    <row r="1301" spans="2:30" x14ac:dyDescent="0.25">
      <c r="C1301" s="157" t="s">
        <v>2</v>
      </c>
      <c r="G1301" s="157" t="s">
        <v>2</v>
      </c>
      <c r="K1301" s="157" t="s">
        <v>2</v>
      </c>
      <c r="O1301" s="196" t="s">
        <v>1412</v>
      </c>
      <c r="P1301" s="196"/>
      <c r="Q1301" s="196"/>
      <c r="R1301" s="196"/>
      <c r="S1301" s="196"/>
      <c r="T1301" s="196"/>
      <c r="U1301" s="196"/>
      <c r="V1301" s="196"/>
      <c r="W1301" s="196"/>
      <c r="X1301" s="196"/>
      <c r="Y1301" s="196"/>
      <c r="Z1301" s="196"/>
      <c r="AA1301" s="196"/>
      <c r="AB1301" s="196"/>
      <c r="AC1301" s="197">
        <v>1450</v>
      </c>
      <c r="AD1301" s="197"/>
    </row>
    <row r="1302" spans="2:30" x14ac:dyDescent="0.25">
      <c r="C1302" s="157" t="s">
        <v>2</v>
      </c>
      <c r="G1302" s="157" t="s">
        <v>2</v>
      </c>
      <c r="K1302" s="157" t="s">
        <v>2</v>
      </c>
      <c r="O1302" s="196" t="s">
        <v>1412</v>
      </c>
      <c r="P1302" s="196"/>
      <c r="Q1302" s="196"/>
      <c r="R1302" s="196"/>
      <c r="S1302" s="196"/>
      <c r="T1302" s="196"/>
      <c r="U1302" s="196"/>
      <c r="V1302" s="196"/>
      <c r="W1302" s="196"/>
      <c r="X1302" s="196"/>
      <c r="Y1302" s="196"/>
      <c r="Z1302" s="196"/>
      <c r="AA1302" s="196"/>
      <c r="AB1302" s="196"/>
      <c r="AC1302" s="197">
        <v>1080</v>
      </c>
      <c r="AD1302" s="197"/>
    </row>
    <row r="1303" spans="2:30" x14ac:dyDescent="0.25">
      <c r="B1303" s="184" t="s">
        <v>1489</v>
      </c>
      <c r="C1303" s="184"/>
      <c r="D1303" s="184"/>
      <c r="F1303" s="184" t="s">
        <v>568</v>
      </c>
      <c r="G1303" s="184"/>
      <c r="H1303" s="184"/>
      <c r="I1303" s="184"/>
      <c r="J1303" s="184" t="s">
        <v>1414</v>
      </c>
      <c r="K1303" s="184"/>
      <c r="L1303" s="184"/>
      <c r="N1303" s="184" t="s">
        <v>1415</v>
      </c>
      <c r="O1303" s="184"/>
      <c r="P1303" s="184"/>
      <c r="Q1303" s="184"/>
      <c r="R1303" s="184"/>
      <c r="S1303" s="184"/>
      <c r="T1303" s="184"/>
      <c r="U1303" s="184"/>
      <c r="V1303" s="184"/>
      <c r="W1303" s="184"/>
      <c r="X1303" s="184"/>
      <c r="Y1303" s="184"/>
      <c r="Z1303" s="184"/>
      <c r="AA1303" s="184"/>
      <c r="AC1303" s="198">
        <v>22340.99</v>
      </c>
      <c r="AD1303" s="198"/>
    </row>
    <row r="1304" spans="2:30" x14ac:dyDescent="0.25">
      <c r="C1304" s="157" t="s">
        <v>2</v>
      </c>
      <c r="G1304" s="157" t="s">
        <v>2</v>
      </c>
      <c r="K1304" s="157" t="s">
        <v>2</v>
      </c>
      <c r="O1304" s="196" t="s">
        <v>1490</v>
      </c>
      <c r="P1304" s="196"/>
      <c r="Q1304" s="196"/>
      <c r="R1304" s="196"/>
      <c r="S1304" s="196"/>
      <c r="T1304" s="196"/>
      <c r="U1304" s="196"/>
      <c r="V1304" s="196"/>
      <c r="W1304" s="196"/>
      <c r="X1304" s="196"/>
      <c r="Y1304" s="196"/>
      <c r="Z1304" s="196"/>
      <c r="AA1304" s="196"/>
      <c r="AB1304" s="196"/>
      <c r="AC1304" s="197">
        <v>6854.22</v>
      </c>
      <c r="AD1304" s="197"/>
    </row>
    <row r="1305" spans="2:30" x14ac:dyDescent="0.25">
      <c r="C1305" s="157" t="s">
        <v>2</v>
      </c>
      <c r="G1305" s="157" t="s">
        <v>2</v>
      </c>
      <c r="K1305" s="157" t="s">
        <v>2</v>
      </c>
      <c r="O1305" s="196" t="s">
        <v>1491</v>
      </c>
      <c r="P1305" s="196"/>
      <c r="Q1305" s="196"/>
      <c r="R1305" s="196"/>
      <c r="S1305" s="196"/>
      <c r="T1305" s="196"/>
      <c r="U1305" s="196"/>
      <c r="V1305" s="196"/>
      <c r="W1305" s="196"/>
      <c r="X1305" s="196"/>
      <c r="Y1305" s="196"/>
      <c r="Z1305" s="196"/>
      <c r="AA1305" s="196"/>
      <c r="AB1305" s="196"/>
      <c r="AC1305" s="197">
        <v>6986.31</v>
      </c>
      <c r="AD1305" s="197"/>
    </row>
    <row r="1306" spans="2:30" x14ac:dyDescent="0.25">
      <c r="C1306" s="157" t="s">
        <v>2</v>
      </c>
      <c r="G1306" s="157" t="s">
        <v>2</v>
      </c>
      <c r="K1306" s="157" t="s">
        <v>2</v>
      </c>
      <c r="O1306" s="196" t="s">
        <v>1492</v>
      </c>
      <c r="P1306" s="196"/>
      <c r="Q1306" s="196"/>
      <c r="R1306" s="196"/>
      <c r="S1306" s="196"/>
      <c r="T1306" s="196"/>
      <c r="U1306" s="196"/>
      <c r="V1306" s="196"/>
      <c r="W1306" s="196"/>
      <c r="X1306" s="196"/>
      <c r="Y1306" s="196"/>
      <c r="Z1306" s="196"/>
      <c r="AA1306" s="196"/>
      <c r="AB1306" s="196"/>
      <c r="AC1306" s="197">
        <v>8500.4599999999991</v>
      </c>
      <c r="AD1306" s="197"/>
    </row>
    <row r="1307" spans="2:30" x14ac:dyDescent="0.25">
      <c r="B1307" s="184" t="s">
        <v>1493</v>
      </c>
      <c r="C1307" s="184"/>
      <c r="D1307" s="184"/>
      <c r="F1307" s="184" t="s">
        <v>568</v>
      </c>
      <c r="G1307" s="184"/>
      <c r="H1307" s="184"/>
      <c r="I1307" s="184"/>
      <c r="J1307" s="184" t="s">
        <v>1494</v>
      </c>
      <c r="K1307" s="184"/>
      <c r="L1307" s="184"/>
      <c r="N1307" s="184" t="s">
        <v>1495</v>
      </c>
      <c r="O1307" s="184"/>
      <c r="P1307" s="184"/>
      <c r="Q1307" s="184"/>
      <c r="R1307" s="184"/>
      <c r="S1307" s="184"/>
      <c r="T1307" s="184"/>
      <c r="U1307" s="184"/>
      <c r="V1307" s="184"/>
      <c r="W1307" s="184"/>
      <c r="X1307" s="184"/>
      <c r="Y1307" s="184"/>
      <c r="Z1307" s="184"/>
      <c r="AA1307" s="184"/>
      <c r="AC1307" s="198">
        <v>57303.72</v>
      </c>
      <c r="AD1307" s="198"/>
    </row>
    <row r="1308" spans="2:30" x14ac:dyDescent="0.25">
      <c r="C1308" s="157" t="s">
        <v>2</v>
      </c>
      <c r="G1308" s="157" t="s">
        <v>2</v>
      </c>
      <c r="K1308" s="157" t="s">
        <v>2</v>
      </c>
      <c r="O1308" s="196" t="s">
        <v>1496</v>
      </c>
      <c r="P1308" s="196"/>
      <c r="Q1308" s="196"/>
      <c r="R1308" s="196"/>
      <c r="S1308" s="196"/>
      <c r="T1308" s="196"/>
      <c r="U1308" s="196"/>
      <c r="V1308" s="196"/>
      <c r="W1308" s="196"/>
      <c r="X1308" s="196"/>
      <c r="Y1308" s="196"/>
      <c r="Z1308" s="196"/>
      <c r="AA1308" s="196"/>
      <c r="AB1308" s="196"/>
      <c r="AC1308" s="197">
        <v>12966.51</v>
      </c>
      <c r="AD1308" s="197"/>
    </row>
    <row r="1309" spans="2:30" x14ac:dyDescent="0.25">
      <c r="C1309" s="157" t="s">
        <v>2</v>
      </c>
      <c r="G1309" s="157" t="s">
        <v>2</v>
      </c>
      <c r="K1309" s="157" t="s">
        <v>2</v>
      </c>
      <c r="O1309" s="196" t="s">
        <v>1497</v>
      </c>
      <c r="P1309" s="196"/>
      <c r="Q1309" s="196"/>
      <c r="R1309" s="196"/>
      <c r="S1309" s="196"/>
      <c r="T1309" s="196"/>
      <c r="U1309" s="196"/>
      <c r="V1309" s="196"/>
      <c r="W1309" s="196"/>
      <c r="X1309" s="196"/>
      <c r="Y1309" s="196"/>
      <c r="Z1309" s="196"/>
      <c r="AA1309" s="196"/>
      <c r="AB1309" s="196"/>
      <c r="AC1309" s="197">
        <v>16632.22</v>
      </c>
      <c r="AD1309" s="197"/>
    </row>
    <row r="1310" spans="2:30" x14ac:dyDescent="0.25">
      <c r="C1310" s="157" t="s">
        <v>2</v>
      </c>
      <c r="G1310" s="157" t="s">
        <v>2</v>
      </c>
      <c r="K1310" s="157" t="s">
        <v>2</v>
      </c>
      <c r="O1310" s="196" t="s">
        <v>1498</v>
      </c>
      <c r="P1310" s="196"/>
      <c r="Q1310" s="196"/>
      <c r="R1310" s="196"/>
      <c r="S1310" s="196"/>
      <c r="T1310" s="196"/>
      <c r="U1310" s="196"/>
      <c r="V1310" s="196"/>
      <c r="W1310" s="196"/>
      <c r="X1310" s="196"/>
      <c r="Y1310" s="196"/>
      <c r="Z1310" s="196"/>
      <c r="AA1310" s="196"/>
      <c r="AB1310" s="196"/>
      <c r="AC1310" s="197">
        <v>10183.700000000001</v>
      </c>
      <c r="AD1310" s="197"/>
    </row>
    <row r="1311" spans="2:30" x14ac:dyDescent="0.25">
      <c r="C1311" s="157" t="s">
        <v>2</v>
      </c>
      <c r="G1311" s="157" t="s">
        <v>2</v>
      </c>
      <c r="K1311" s="157" t="s">
        <v>2</v>
      </c>
      <c r="O1311" s="196" t="s">
        <v>1499</v>
      </c>
      <c r="P1311" s="196"/>
      <c r="Q1311" s="196"/>
      <c r="R1311" s="196"/>
      <c r="S1311" s="196"/>
      <c r="T1311" s="196"/>
      <c r="U1311" s="196"/>
      <c r="V1311" s="196"/>
      <c r="W1311" s="196"/>
      <c r="X1311" s="196"/>
      <c r="Y1311" s="196"/>
      <c r="Z1311" s="196"/>
      <c r="AA1311" s="196"/>
      <c r="AB1311" s="196"/>
      <c r="AC1311" s="197">
        <v>8406.0400000000009</v>
      </c>
      <c r="AD1311" s="197"/>
    </row>
    <row r="1312" spans="2:30" x14ac:dyDescent="0.25">
      <c r="C1312" s="157" t="s">
        <v>2</v>
      </c>
      <c r="G1312" s="157" t="s">
        <v>2</v>
      </c>
      <c r="K1312" s="157" t="s">
        <v>2</v>
      </c>
      <c r="O1312" s="196" t="s">
        <v>1500</v>
      </c>
      <c r="P1312" s="196"/>
      <c r="Q1312" s="196"/>
      <c r="R1312" s="196"/>
      <c r="S1312" s="196"/>
      <c r="T1312" s="196"/>
      <c r="U1312" s="196"/>
      <c r="V1312" s="196"/>
      <c r="W1312" s="196"/>
      <c r="X1312" s="196"/>
      <c r="Y1312" s="196"/>
      <c r="Z1312" s="196"/>
      <c r="AA1312" s="196"/>
      <c r="AB1312" s="196"/>
      <c r="AC1312" s="197">
        <v>9115.25</v>
      </c>
      <c r="AD1312" s="197"/>
    </row>
    <row r="1313" spans="1:30" x14ac:dyDescent="0.25">
      <c r="B1313" s="184" t="s">
        <v>1501</v>
      </c>
      <c r="C1313" s="184"/>
      <c r="D1313" s="184"/>
      <c r="F1313" s="184" t="s">
        <v>682</v>
      </c>
      <c r="G1313" s="184"/>
      <c r="H1313" s="184"/>
      <c r="I1313" s="184"/>
      <c r="J1313" s="184" t="s">
        <v>1487</v>
      </c>
      <c r="K1313" s="184"/>
      <c r="L1313" s="184"/>
      <c r="N1313" s="184" t="s">
        <v>1488</v>
      </c>
      <c r="O1313" s="184"/>
      <c r="P1313" s="184"/>
      <c r="Q1313" s="184"/>
      <c r="R1313" s="184"/>
      <c r="S1313" s="184"/>
      <c r="T1313" s="184"/>
      <c r="U1313" s="184"/>
      <c r="V1313" s="184"/>
      <c r="W1313" s="184"/>
      <c r="X1313" s="184"/>
      <c r="Y1313" s="184"/>
      <c r="Z1313" s="184"/>
      <c r="AA1313" s="184"/>
      <c r="AC1313" s="198">
        <v>1100</v>
      </c>
      <c r="AD1313" s="198"/>
    </row>
    <row r="1314" spans="1:30" x14ac:dyDescent="0.25">
      <c r="C1314" s="157" t="s">
        <v>2</v>
      </c>
      <c r="G1314" s="157" t="s">
        <v>2</v>
      </c>
      <c r="K1314" s="157" t="s">
        <v>2</v>
      </c>
      <c r="O1314" s="196" t="s">
        <v>1412</v>
      </c>
      <c r="P1314" s="196"/>
      <c r="Q1314" s="196"/>
      <c r="R1314" s="196"/>
      <c r="S1314" s="196"/>
      <c r="T1314" s="196"/>
      <c r="U1314" s="196"/>
      <c r="V1314" s="196"/>
      <c r="W1314" s="196"/>
      <c r="X1314" s="196"/>
      <c r="Y1314" s="196"/>
      <c r="Z1314" s="196"/>
      <c r="AA1314" s="196"/>
      <c r="AB1314" s="196"/>
    </row>
    <row r="1315" spans="1:30" x14ac:dyDescent="0.25">
      <c r="B1315" s="184" t="s">
        <v>1502</v>
      </c>
      <c r="C1315" s="184"/>
      <c r="D1315" s="184"/>
      <c r="F1315" s="184" t="s">
        <v>682</v>
      </c>
      <c r="G1315" s="184"/>
      <c r="H1315" s="184"/>
      <c r="I1315" s="184"/>
      <c r="J1315" s="184" t="s">
        <v>1494</v>
      </c>
      <c r="K1315" s="184"/>
      <c r="L1315" s="184"/>
      <c r="N1315" s="184" t="s">
        <v>1495</v>
      </c>
      <c r="O1315" s="184"/>
      <c r="P1315" s="184"/>
      <c r="Q1315" s="184"/>
      <c r="R1315" s="184"/>
      <c r="S1315" s="184"/>
      <c r="T1315" s="184"/>
      <c r="U1315" s="184"/>
      <c r="V1315" s="184"/>
      <c r="W1315" s="184"/>
      <c r="X1315" s="184"/>
      <c r="Y1315" s="184"/>
      <c r="Z1315" s="184"/>
      <c r="AA1315" s="184"/>
      <c r="AC1315" s="198">
        <v>9547.51</v>
      </c>
      <c r="AD1315" s="198"/>
    </row>
    <row r="1316" spans="1:30" x14ac:dyDescent="0.25">
      <c r="C1316" s="157" t="s">
        <v>2</v>
      </c>
      <c r="G1316" s="157" t="s">
        <v>2</v>
      </c>
      <c r="K1316" s="157" t="s">
        <v>2</v>
      </c>
      <c r="O1316" s="196" t="s">
        <v>1503</v>
      </c>
      <c r="P1316" s="196"/>
      <c r="Q1316" s="196"/>
      <c r="R1316" s="196"/>
      <c r="S1316" s="196"/>
      <c r="T1316" s="196"/>
      <c r="U1316" s="196"/>
      <c r="V1316" s="196"/>
      <c r="W1316" s="196"/>
      <c r="X1316" s="196"/>
      <c r="Y1316" s="196"/>
      <c r="Z1316" s="196"/>
      <c r="AA1316" s="196"/>
      <c r="AB1316" s="196"/>
    </row>
    <row r="1317" spans="1:30" ht="62.25" customHeight="1" x14ac:dyDescent="0.25"/>
    <row r="1318" spans="1:30" ht="12" customHeight="1" x14ac:dyDescent="0.25"/>
    <row r="1319" spans="1:30" ht="13.5" customHeight="1" x14ac:dyDescent="0.25">
      <c r="A1319" s="182" t="s">
        <v>380</v>
      </c>
      <c r="B1319" s="182"/>
      <c r="C1319" s="182"/>
      <c r="D1319" s="182"/>
      <c r="E1319" s="182"/>
      <c r="F1319" s="182"/>
      <c r="G1319" s="182"/>
      <c r="H1319" s="182"/>
      <c r="I1319" s="182"/>
      <c r="J1319" s="182"/>
      <c r="K1319" s="182"/>
      <c r="L1319" s="182"/>
      <c r="M1319" s="182"/>
      <c r="R1319" s="183" t="s">
        <v>1504</v>
      </c>
      <c r="S1319" s="183"/>
      <c r="T1319" s="183"/>
      <c r="U1319" s="183"/>
      <c r="V1319" s="183"/>
      <c r="W1319" s="183"/>
      <c r="X1319" s="183"/>
      <c r="Y1319" s="183"/>
      <c r="Z1319" s="183"/>
      <c r="AA1319" s="183"/>
      <c r="AB1319" s="183"/>
      <c r="AC1319" s="183"/>
      <c r="AD1319" s="183"/>
    </row>
    <row r="1320" spans="1:30" ht="25.5" customHeight="1" x14ac:dyDescent="0.25">
      <c r="C1320" s="188" t="s">
        <v>290</v>
      </c>
      <c r="D1320" s="188"/>
      <c r="E1320" s="188"/>
      <c r="F1320" s="188"/>
      <c r="G1320" s="188"/>
      <c r="H1320" s="188"/>
      <c r="I1320" s="188"/>
      <c r="J1320" s="188"/>
      <c r="K1320" s="188"/>
      <c r="L1320" s="188"/>
      <c r="M1320" s="188"/>
      <c r="N1320" s="188"/>
      <c r="O1320" s="188"/>
      <c r="P1320" s="188"/>
      <c r="Q1320" s="188"/>
      <c r="R1320" s="188"/>
      <c r="S1320" s="188"/>
      <c r="T1320" s="188"/>
      <c r="U1320" s="188"/>
      <c r="V1320" s="188"/>
      <c r="W1320" s="188"/>
      <c r="X1320" s="188"/>
      <c r="Y1320" s="188"/>
      <c r="Z1320" s="188"/>
      <c r="AA1320" s="188"/>
      <c r="AB1320" s="188"/>
      <c r="AC1320" s="188"/>
    </row>
    <row r="1321" spans="1:30" ht="7.5" customHeight="1" x14ac:dyDescent="0.25"/>
    <row r="1322" spans="1:30" ht="18.75" customHeight="1" x14ac:dyDescent="0.25">
      <c r="I1322" s="202" t="s">
        <v>291</v>
      </c>
      <c r="J1322" s="202"/>
      <c r="K1322" s="202"/>
      <c r="L1322" s="202"/>
      <c r="M1322" s="202"/>
      <c r="N1322" s="202"/>
      <c r="O1322" s="202"/>
      <c r="P1322" s="202"/>
      <c r="S1322" s="203" t="s">
        <v>292</v>
      </c>
      <c r="T1322" s="203"/>
      <c r="U1322" s="203"/>
      <c r="V1322" s="203"/>
      <c r="W1322" s="203"/>
      <c r="X1322" s="203"/>
      <c r="Y1322" s="203"/>
    </row>
    <row r="1323" spans="1:30" ht="6.75" customHeight="1" x14ac:dyDescent="0.25"/>
    <row r="1324" spans="1:30" ht="14.25" customHeight="1" x14ac:dyDescent="0.25">
      <c r="A1324" s="199" t="s">
        <v>1476</v>
      </c>
      <c r="B1324" s="199"/>
      <c r="C1324" s="199"/>
      <c r="D1324" s="199"/>
      <c r="E1324" s="199"/>
      <c r="F1324" s="199"/>
      <c r="G1324" s="199"/>
      <c r="H1324" s="199"/>
      <c r="I1324" s="199"/>
      <c r="J1324" s="199"/>
      <c r="K1324" s="199"/>
      <c r="L1324" s="199"/>
      <c r="M1324" s="199"/>
      <c r="N1324" s="199"/>
      <c r="O1324" s="199"/>
    </row>
    <row r="1325" spans="1:30" x14ac:dyDescent="0.25">
      <c r="B1325" s="200" t="s">
        <v>294</v>
      </c>
      <c r="C1325" s="200"/>
      <c r="D1325" s="200"/>
      <c r="F1325" s="200" t="s">
        <v>295</v>
      </c>
      <c r="G1325" s="200"/>
      <c r="H1325" s="200"/>
      <c r="I1325" s="200"/>
      <c r="J1325" s="200" t="s">
        <v>296</v>
      </c>
      <c r="K1325" s="200"/>
      <c r="L1325" s="200"/>
      <c r="N1325" s="200" t="s">
        <v>297</v>
      </c>
      <c r="O1325" s="200"/>
      <c r="P1325" s="200"/>
      <c r="Q1325" s="200"/>
      <c r="R1325" s="200"/>
      <c r="S1325" s="200"/>
      <c r="T1325" s="200"/>
      <c r="U1325" s="200"/>
      <c r="V1325" s="200"/>
      <c r="W1325" s="200"/>
      <c r="X1325" s="200"/>
      <c r="Y1325" s="200"/>
      <c r="Z1325" s="200"/>
      <c r="AA1325" s="200"/>
      <c r="AC1325" s="201" t="s">
        <v>298</v>
      </c>
      <c r="AD1325" s="201"/>
    </row>
    <row r="1326" spans="1:30" x14ac:dyDescent="0.25">
      <c r="B1326" s="184" t="s">
        <v>742</v>
      </c>
      <c r="C1326" s="184"/>
      <c r="D1326" s="184"/>
      <c r="F1326" s="184" t="s">
        <v>311</v>
      </c>
      <c r="G1326" s="184"/>
      <c r="H1326" s="184"/>
      <c r="I1326" s="184"/>
      <c r="J1326" s="184" t="s">
        <v>743</v>
      </c>
      <c r="K1326" s="184"/>
      <c r="L1326" s="184"/>
      <c r="N1326" s="184" t="s">
        <v>744</v>
      </c>
      <c r="O1326" s="184"/>
      <c r="P1326" s="184"/>
      <c r="Q1326" s="184"/>
      <c r="R1326" s="184"/>
      <c r="S1326" s="184"/>
      <c r="T1326" s="184"/>
      <c r="U1326" s="184"/>
      <c r="V1326" s="184"/>
      <c r="W1326" s="184"/>
      <c r="X1326" s="184"/>
      <c r="Y1326" s="184"/>
      <c r="Z1326" s="184"/>
      <c r="AA1326" s="184"/>
      <c r="AC1326" s="198">
        <v>402.08</v>
      </c>
      <c r="AD1326" s="198"/>
    </row>
    <row r="1327" spans="1:30" x14ac:dyDescent="0.25">
      <c r="C1327" s="157" t="s">
        <v>2</v>
      </c>
      <c r="G1327" s="157" t="s">
        <v>2</v>
      </c>
      <c r="K1327" s="157" t="s">
        <v>2</v>
      </c>
      <c r="O1327" s="196" t="s">
        <v>1505</v>
      </c>
      <c r="P1327" s="196"/>
      <c r="Q1327" s="196"/>
      <c r="R1327" s="196"/>
      <c r="S1327" s="196"/>
      <c r="T1327" s="196"/>
      <c r="U1327" s="196"/>
      <c r="V1327" s="196"/>
      <c r="W1327" s="196"/>
      <c r="X1327" s="196"/>
      <c r="Y1327" s="196"/>
      <c r="Z1327" s="196"/>
      <c r="AA1327" s="196"/>
      <c r="AB1327" s="196"/>
      <c r="AC1327" s="197">
        <v>18.559999999999999</v>
      </c>
      <c r="AD1327" s="197"/>
    </row>
    <row r="1328" spans="1:30" x14ac:dyDescent="0.25">
      <c r="C1328" s="157" t="s">
        <v>2</v>
      </c>
      <c r="G1328" s="157" t="s">
        <v>2</v>
      </c>
      <c r="K1328" s="157" t="s">
        <v>2</v>
      </c>
      <c r="O1328" s="196" t="s">
        <v>1506</v>
      </c>
      <c r="P1328" s="196"/>
      <c r="Q1328" s="196"/>
      <c r="R1328" s="196"/>
      <c r="S1328" s="196"/>
      <c r="T1328" s="196"/>
      <c r="U1328" s="196"/>
      <c r="V1328" s="196"/>
      <c r="W1328" s="196"/>
      <c r="X1328" s="196"/>
      <c r="Y1328" s="196"/>
      <c r="Z1328" s="196"/>
      <c r="AA1328" s="196"/>
      <c r="AB1328" s="196"/>
      <c r="AC1328" s="197">
        <v>11.4</v>
      </c>
      <c r="AD1328" s="197"/>
    </row>
    <row r="1329" spans="1:30" x14ac:dyDescent="0.25">
      <c r="C1329" s="157" t="s">
        <v>2</v>
      </c>
      <c r="G1329" s="157" t="s">
        <v>2</v>
      </c>
      <c r="K1329" s="157" t="s">
        <v>2</v>
      </c>
      <c r="O1329" s="196" t="s">
        <v>1507</v>
      </c>
      <c r="P1329" s="196"/>
      <c r="Q1329" s="196"/>
      <c r="R1329" s="196"/>
      <c r="S1329" s="196"/>
      <c r="T1329" s="196"/>
      <c r="U1329" s="196"/>
      <c r="V1329" s="196"/>
      <c r="W1329" s="196"/>
      <c r="X1329" s="196"/>
      <c r="Y1329" s="196"/>
      <c r="Z1329" s="196"/>
      <c r="AA1329" s="196"/>
      <c r="AB1329" s="196"/>
      <c r="AC1329" s="197">
        <v>229.68</v>
      </c>
      <c r="AD1329" s="197"/>
    </row>
    <row r="1330" spans="1:30" x14ac:dyDescent="0.25">
      <c r="C1330" s="157" t="s">
        <v>2</v>
      </c>
      <c r="G1330" s="157" t="s">
        <v>2</v>
      </c>
      <c r="K1330" s="157" t="s">
        <v>2</v>
      </c>
      <c r="O1330" s="196" t="s">
        <v>1508</v>
      </c>
      <c r="P1330" s="196"/>
      <c r="Q1330" s="196"/>
      <c r="R1330" s="196"/>
      <c r="S1330" s="196"/>
      <c r="T1330" s="196"/>
      <c r="U1330" s="196"/>
      <c r="V1330" s="196"/>
      <c r="W1330" s="196"/>
      <c r="X1330" s="196"/>
      <c r="Y1330" s="196"/>
      <c r="Z1330" s="196"/>
      <c r="AA1330" s="196"/>
      <c r="AB1330" s="196"/>
      <c r="AC1330" s="197">
        <v>17.440000000000001</v>
      </c>
      <c r="AD1330" s="197"/>
    </row>
    <row r="1331" spans="1:30" x14ac:dyDescent="0.25">
      <c r="C1331" s="157" t="s">
        <v>2</v>
      </c>
      <c r="G1331" s="157" t="s">
        <v>2</v>
      </c>
      <c r="K1331" s="157" t="s">
        <v>2</v>
      </c>
      <c r="O1331" s="196" t="s">
        <v>1506</v>
      </c>
      <c r="P1331" s="196"/>
      <c r="Q1331" s="196"/>
      <c r="R1331" s="196"/>
      <c r="S1331" s="196"/>
      <c r="T1331" s="196"/>
      <c r="U1331" s="196"/>
      <c r="V1331" s="196"/>
      <c r="W1331" s="196"/>
      <c r="X1331" s="196"/>
      <c r="Y1331" s="196"/>
      <c r="Z1331" s="196"/>
      <c r="AA1331" s="196"/>
      <c r="AB1331" s="196"/>
      <c r="AC1331" s="197">
        <v>9.19</v>
      </c>
      <c r="AD1331" s="197"/>
    </row>
    <row r="1332" spans="1:30" x14ac:dyDescent="0.25">
      <c r="C1332" s="157" t="s">
        <v>2</v>
      </c>
      <c r="G1332" s="157" t="s">
        <v>2</v>
      </c>
      <c r="K1332" s="157" t="s">
        <v>2</v>
      </c>
      <c r="O1332" s="196" t="s">
        <v>1509</v>
      </c>
      <c r="P1332" s="196"/>
      <c r="Q1332" s="196"/>
      <c r="R1332" s="196"/>
      <c r="S1332" s="196"/>
      <c r="T1332" s="196"/>
      <c r="U1332" s="196"/>
      <c r="V1332" s="196"/>
      <c r="W1332" s="196"/>
      <c r="X1332" s="196"/>
      <c r="Y1332" s="196"/>
      <c r="Z1332" s="196"/>
      <c r="AA1332" s="196"/>
      <c r="AB1332" s="196"/>
      <c r="AC1332" s="197">
        <v>17.41</v>
      </c>
      <c r="AD1332" s="197"/>
    </row>
    <row r="1333" spans="1:30" x14ac:dyDescent="0.25">
      <c r="C1333" s="157" t="s">
        <v>2</v>
      </c>
      <c r="G1333" s="157" t="s">
        <v>2</v>
      </c>
      <c r="K1333" s="157" t="s">
        <v>2</v>
      </c>
      <c r="O1333" s="196" t="s">
        <v>1508</v>
      </c>
      <c r="P1333" s="196"/>
      <c r="Q1333" s="196"/>
      <c r="R1333" s="196"/>
      <c r="S1333" s="196"/>
      <c r="T1333" s="196"/>
      <c r="U1333" s="196"/>
      <c r="V1333" s="196"/>
      <c r="W1333" s="196"/>
      <c r="X1333" s="196"/>
      <c r="Y1333" s="196"/>
      <c r="Z1333" s="196"/>
      <c r="AA1333" s="196"/>
      <c r="AB1333" s="196"/>
      <c r="AC1333" s="197">
        <v>15.72</v>
      </c>
      <c r="AD1333" s="197"/>
    </row>
    <row r="1334" spans="1:30" x14ac:dyDescent="0.25">
      <c r="C1334" s="157" t="s">
        <v>2</v>
      </c>
      <c r="G1334" s="157" t="s">
        <v>2</v>
      </c>
      <c r="K1334" s="157" t="s">
        <v>2</v>
      </c>
      <c r="O1334" s="196" t="s">
        <v>1508</v>
      </c>
      <c r="P1334" s="196"/>
      <c r="Q1334" s="196"/>
      <c r="R1334" s="196"/>
      <c r="S1334" s="196"/>
      <c r="T1334" s="196"/>
      <c r="U1334" s="196"/>
      <c r="V1334" s="196"/>
      <c r="W1334" s="196"/>
      <c r="X1334" s="196"/>
      <c r="Y1334" s="196"/>
      <c r="Z1334" s="196"/>
      <c r="AA1334" s="196"/>
      <c r="AB1334" s="196"/>
      <c r="AC1334" s="197">
        <v>16.600000000000001</v>
      </c>
      <c r="AD1334" s="197"/>
    </row>
    <row r="1335" spans="1:30" x14ac:dyDescent="0.25">
      <c r="C1335" s="157" t="s">
        <v>2</v>
      </c>
      <c r="G1335" s="157" t="s">
        <v>2</v>
      </c>
      <c r="K1335" s="157" t="s">
        <v>2</v>
      </c>
      <c r="O1335" s="196" t="s">
        <v>1510</v>
      </c>
      <c r="P1335" s="196"/>
      <c r="Q1335" s="196"/>
      <c r="R1335" s="196"/>
      <c r="S1335" s="196"/>
      <c r="T1335" s="196"/>
      <c r="U1335" s="196"/>
      <c r="V1335" s="196"/>
      <c r="W1335" s="196"/>
      <c r="X1335" s="196"/>
      <c r="Y1335" s="196"/>
      <c r="Z1335" s="196"/>
      <c r="AA1335" s="196"/>
      <c r="AB1335" s="196"/>
      <c r="AC1335" s="197">
        <v>66.08</v>
      </c>
      <c r="AD1335" s="197"/>
    </row>
    <row r="1336" spans="1:30" ht="6" customHeight="1" x14ac:dyDescent="0.25"/>
    <row r="1337" spans="1:30" ht="16.5" customHeight="1" x14ac:dyDescent="0.25">
      <c r="A1337" s="182" t="s">
        <v>1511</v>
      </c>
      <c r="B1337" s="182"/>
      <c r="C1337" s="182"/>
      <c r="D1337" s="182"/>
      <c r="E1337" s="182"/>
      <c r="F1337" s="182"/>
      <c r="G1337" s="182"/>
      <c r="H1337" s="182"/>
      <c r="I1337" s="182"/>
      <c r="J1337" s="182"/>
      <c r="K1337" s="182"/>
      <c r="L1337" s="182"/>
      <c r="M1337" s="182"/>
      <c r="N1337" s="182"/>
      <c r="O1337" s="182"/>
      <c r="P1337" s="182"/>
      <c r="Q1337" s="182"/>
      <c r="R1337" s="182"/>
      <c r="S1337" s="182"/>
      <c r="U1337" s="157" t="s">
        <v>2</v>
      </c>
      <c r="W1337" s="157" t="s">
        <v>2</v>
      </c>
      <c r="Y1337" s="194" t="s">
        <v>1061</v>
      </c>
      <c r="Z1337" s="194"/>
      <c r="AC1337" s="195">
        <v>123582.82</v>
      </c>
      <c r="AD1337" s="195"/>
    </row>
    <row r="1338" spans="1:30" ht="6.75" customHeight="1" x14ac:dyDescent="0.25"/>
    <row r="1339" spans="1:30" ht="14.25" customHeight="1" x14ac:dyDescent="0.25">
      <c r="A1339" s="199" t="s">
        <v>1512</v>
      </c>
      <c r="B1339" s="199"/>
      <c r="C1339" s="199"/>
      <c r="D1339" s="199"/>
      <c r="E1339" s="199"/>
      <c r="F1339" s="199"/>
      <c r="G1339" s="199"/>
      <c r="H1339" s="199"/>
      <c r="I1339" s="199"/>
      <c r="J1339" s="199"/>
      <c r="K1339" s="199"/>
      <c r="L1339" s="199"/>
      <c r="M1339" s="199"/>
      <c r="N1339" s="199"/>
      <c r="O1339" s="199"/>
    </row>
    <row r="1340" spans="1:30" x14ac:dyDescent="0.25">
      <c r="B1340" s="200" t="s">
        <v>294</v>
      </c>
      <c r="C1340" s="200"/>
      <c r="D1340" s="200"/>
      <c r="F1340" s="200" t="s">
        <v>295</v>
      </c>
      <c r="G1340" s="200"/>
      <c r="H1340" s="200"/>
      <c r="I1340" s="200"/>
      <c r="J1340" s="200" t="s">
        <v>296</v>
      </c>
      <c r="K1340" s="200"/>
      <c r="L1340" s="200"/>
      <c r="N1340" s="200" t="s">
        <v>297</v>
      </c>
      <c r="O1340" s="200"/>
      <c r="P1340" s="200"/>
      <c r="Q1340" s="200"/>
      <c r="R1340" s="200"/>
      <c r="S1340" s="200"/>
      <c r="T1340" s="200"/>
      <c r="U1340" s="200"/>
      <c r="V1340" s="200"/>
      <c r="W1340" s="200"/>
      <c r="X1340" s="200"/>
      <c r="Y1340" s="200"/>
      <c r="Z1340" s="200"/>
      <c r="AA1340" s="200"/>
      <c r="AC1340" s="201" t="s">
        <v>298</v>
      </c>
      <c r="AD1340" s="201"/>
    </row>
    <row r="1341" spans="1:30" x14ac:dyDescent="0.25">
      <c r="B1341" s="184" t="s">
        <v>1513</v>
      </c>
      <c r="C1341" s="184"/>
      <c r="D1341" s="184"/>
      <c r="F1341" s="184" t="s">
        <v>311</v>
      </c>
      <c r="G1341" s="184"/>
      <c r="H1341" s="184"/>
      <c r="I1341" s="184"/>
      <c r="J1341" s="184" t="s">
        <v>1514</v>
      </c>
      <c r="K1341" s="184"/>
      <c r="L1341" s="184"/>
      <c r="N1341" s="184" t="s">
        <v>1515</v>
      </c>
      <c r="O1341" s="184"/>
      <c r="P1341" s="184"/>
      <c r="Q1341" s="184"/>
      <c r="R1341" s="184"/>
      <c r="S1341" s="184"/>
      <c r="T1341" s="184"/>
      <c r="U1341" s="184"/>
      <c r="V1341" s="184"/>
      <c r="W1341" s="184"/>
      <c r="X1341" s="184"/>
      <c r="Y1341" s="184"/>
      <c r="Z1341" s="184"/>
      <c r="AA1341" s="184"/>
      <c r="AC1341" s="198">
        <v>3285</v>
      </c>
      <c r="AD1341" s="198"/>
    </row>
    <row r="1342" spans="1:30" x14ac:dyDescent="0.25">
      <c r="C1342" s="157" t="s">
        <v>2</v>
      </c>
      <c r="G1342" s="157" t="s">
        <v>2</v>
      </c>
      <c r="K1342" s="157" t="s">
        <v>2</v>
      </c>
      <c r="O1342" s="196" t="s">
        <v>1516</v>
      </c>
      <c r="P1342" s="196"/>
      <c r="Q1342" s="196"/>
      <c r="R1342" s="196"/>
      <c r="S1342" s="196"/>
      <c r="T1342" s="196"/>
      <c r="U1342" s="196"/>
      <c r="V1342" s="196"/>
      <c r="W1342" s="196"/>
      <c r="X1342" s="196"/>
      <c r="Y1342" s="196"/>
      <c r="Z1342" s="196"/>
      <c r="AA1342" s="196"/>
      <c r="AB1342" s="196"/>
      <c r="AC1342" s="197">
        <v>395</v>
      </c>
      <c r="AD1342" s="197"/>
    </row>
    <row r="1343" spans="1:30" x14ac:dyDescent="0.25">
      <c r="C1343" s="157" t="s">
        <v>2</v>
      </c>
      <c r="G1343" s="157" t="s">
        <v>2</v>
      </c>
      <c r="K1343" s="157" t="s">
        <v>2</v>
      </c>
      <c r="O1343" s="196" t="s">
        <v>1517</v>
      </c>
      <c r="P1343" s="196"/>
      <c r="Q1343" s="196"/>
      <c r="R1343" s="196"/>
      <c r="S1343" s="196"/>
      <c r="T1343" s="196"/>
      <c r="U1343" s="196"/>
      <c r="V1343" s="196"/>
      <c r="W1343" s="196"/>
      <c r="X1343" s="196"/>
      <c r="Y1343" s="196"/>
      <c r="Z1343" s="196"/>
      <c r="AA1343" s="196"/>
      <c r="AB1343" s="196"/>
      <c r="AC1343" s="197">
        <v>2495</v>
      </c>
      <c r="AD1343" s="197"/>
    </row>
    <row r="1344" spans="1:30" x14ac:dyDescent="0.25">
      <c r="C1344" s="157" t="s">
        <v>2</v>
      </c>
      <c r="G1344" s="157" t="s">
        <v>2</v>
      </c>
      <c r="K1344" s="157" t="s">
        <v>2</v>
      </c>
      <c r="O1344" s="196" t="s">
        <v>1518</v>
      </c>
      <c r="P1344" s="196"/>
      <c r="Q1344" s="196"/>
      <c r="R1344" s="196"/>
      <c r="S1344" s="196"/>
      <c r="T1344" s="196"/>
      <c r="U1344" s="196"/>
      <c r="V1344" s="196"/>
      <c r="W1344" s="196"/>
      <c r="X1344" s="196"/>
      <c r="Y1344" s="196"/>
      <c r="Z1344" s="196"/>
      <c r="AA1344" s="196"/>
      <c r="AB1344" s="196"/>
      <c r="AC1344" s="197">
        <v>395</v>
      </c>
      <c r="AD1344" s="197"/>
    </row>
    <row r="1345" spans="2:30" x14ac:dyDescent="0.25">
      <c r="B1345" s="184" t="s">
        <v>1519</v>
      </c>
      <c r="C1345" s="184"/>
      <c r="D1345" s="184"/>
      <c r="F1345" s="184" t="s">
        <v>427</v>
      </c>
      <c r="G1345" s="184"/>
      <c r="H1345" s="184"/>
      <c r="I1345" s="184"/>
      <c r="J1345" s="184" t="s">
        <v>638</v>
      </c>
      <c r="K1345" s="184"/>
      <c r="L1345" s="184"/>
      <c r="N1345" s="184" t="s">
        <v>639</v>
      </c>
      <c r="O1345" s="184"/>
      <c r="P1345" s="184"/>
      <c r="Q1345" s="184"/>
      <c r="R1345" s="184"/>
      <c r="S1345" s="184"/>
      <c r="T1345" s="184"/>
      <c r="U1345" s="184"/>
      <c r="V1345" s="184"/>
      <c r="W1345" s="184"/>
      <c r="X1345" s="184"/>
      <c r="Y1345" s="184"/>
      <c r="Z1345" s="184"/>
      <c r="AA1345" s="184"/>
      <c r="AC1345" s="198">
        <v>2334.6</v>
      </c>
      <c r="AD1345" s="198"/>
    </row>
    <row r="1346" spans="2:30" x14ac:dyDescent="0.25">
      <c r="C1346" s="157" t="s">
        <v>2</v>
      </c>
      <c r="G1346" s="157" t="s">
        <v>2</v>
      </c>
      <c r="K1346" s="157" t="s">
        <v>2</v>
      </c>
      <c r="O1346" s="196" t="s">
        <v>1520</v>
      </c>
      <c r="P1346" s="196"/>
      <c r="Q1346" s="196"/>
      <c r="R1346" s="196"/>
      <c r="S1346" s="196"/>
      <c r="T1346" s="196"/>
      <c r="U1346" s="196"/>
      <c r="V1346" s="196"/>
      <c r="W1346" s="196"/>
      <c r="X1346" s="196"/>
      <c r="Y1346" s="196"/>
      <c r="Z1346" s="196"/>
      <c r="AA1346" s="196"/>
      <c r="AB1346" s="196"/>
    </row>
    <row r="1347" spans="2:30" x14ac:dyDescent="0.25">
      <c r="B1347" s="184" t="s">
        <v>1521</v>
      </c>
      <c r="C1347" s="184"/>
      <c r="D1347" s="184"/>
      <c r="F1347" s="184" t="s">
        <v>427</v>
      </c>
      <c r="G1347" s="184"/>
      <c r="H1347" s="184"/>
      <c r="I1347" s="184"/>
      <c r="J1347" s="184" t="s">
        <v>1522</v>
      </c>
      <c r="K1347" s="184"/>
      <c r="L1347" s="184"/>
      <c r="N1347" s="184" t="s">
        <v>1523</v>
      </c>
      <c r="O1347" s="184"/>
      <c r="P1347" s="184"/>
      <c r="Q1347" s="184"/>
      <c r="R1347" s="184"/>
      <c r="S1347" s="184"/>
      <c r="T1347" s="184"/>
      <c r="U1347" s="184"/>
      <c r="V1347" s="184"/>
      <c r="W1347" s="184"/>
      <c r="X1347" s="184"/>
      <c r="Y1347" s="184"/>
      <c r="Z1347" s="184"/>
      <c r="AA1347" s="184"/>
      <c r="AC1347" s="198">
        <v>550</v>
      </c>
      <c r="AD1347" s="198"/>
    </row>
    <row r="1348" spans="2:30" x14ac:dyDescent="0.25">
      <c r="C1348" s="157" t="s">
        <v>2</v>
      </c>
      <c r="G1348" s="157" t="s">
        <v>2</v>
      </c>
      <c r="K1348" s="157" t="s">
        <v>2</v>
      </c>
      <c r="O1348" s="196" t="s">
        <v>1524</v>
      </c>
      <c r="P1348" s="196"/>
      <c r="Q1348" s="196"/>
      <c r="R1348" s="196"/>
      <c r="S1348" s="196"/>
      <c r="T1348" s="196"/>
      <c r="U1348" s="196"/>
      <c r="V1348" s="196"/>
      <c r="W1348" s="196"/>
      <c r="X1348" s="196"/>
      <c r="Y1348" s="196"/>
      <c r="Z1348" s="196"/>
      <c r="AA1348" s="196"/>
      <c r="AB1348" s="196"/>
    </row>
    <row r="1349" spans="2:30" x14ac:dyDescent="0.25">
      <c r="B1349" s="184" t="s">
        <v>1525</v>
      </c>
      <c r="C1349" s="184"/>
      <c r="D1349" s="184"/>
      <c r="F1349" s="184" t="s">
        <v>568</v>
      </c>
      <c r="G1349" s="184"/>
      <c r="H1349" s="184"/>
      <c r="I1349" s="184"/>
      <c r="J1349" s="184" t="s">
        <v>1526</v>
      </c>
      <c r="K1349" s="184"/>
      <c r="L1349" s="184"/>
      <c r="N1349" s="184" t="s">
        <v>1527</v>
      </c>
      <c r="O1349" s="184"/>
      <c r="P1349" s="184"/>
      <c r="Q1349" s="184"/>
      <c r="R1349" s="184"/>
      <c r="S1349" s="184"/>
      <c r="T1349" s="184"/>
      <c r="U1349" s="184"/>
      <c r="V1349" s="184"/>
      <c r="W1349" s="184"/>
      <c r="X1349" s="184"/>
      <c r="Y1349" s="184"/>
      <c r="Z1349" s="184"/>
      <c r="AA1349" s="184"/>
      <c r="AC1349" s="198">
        <v>676</v>
      </c>
      <c r="AD1349" s="198"/>
    </row>
    <row r="1350" spans="2:30" x14ac:dyDescent="0.25">
      <c r="C1350" s="157" t="s">
        <v>2</v>
      </c>
      <c r="G1350" s="157" t="s">
        <v>2</v>
      </c>
      <c r="K1350" s="157" t="s">
        <v>2</v>
      </c>
      <c r="O1350" s="196" t="s">
        <v>1528</v>
      </c>
      <c r="P1350" s="196"/>
      <c r="Q1350" s="196"/>
      <c r="R1350" s="196"/>
      <c r="S1350" s="196"/>
      <c r="T1350" s="196"/>
      <c r="U1350" s="196"/>
      <c r="V1350" s="196"/>
      <c r="W1350" s="196"/>
      <c r="X1350" s="196"/>
      <c r="Y1350" s="196"/>
      <c r="Z1350" s="196"/>
      <c r="AA1350" s="196"/>
      <c r="AB1350" s="196"/>
    </row>
    <row r="1351" spans="2:30" x14ac:dyDescent="0.25">
      <c r="B1351" s="184" t="s">
        <v>654</v>
      </c>
      <c r="C1351" s="184"/>
      <c r="D1351" s="184"/>
      <c r="F1351" s="184" t="s">
        <v>568</v>
      </c>
      <c r="G1351" s="184"/>
      <c r="H1351" s="184"/>
      <c r="I1351" s="184"/>
      <c r="J1351" s="184" t="s">
        <v>655</v>
      </c>
      <c r="K1351" s="184"/>
      <c r="L1351" s="184"/>
      <c r="N1351" s="184" t="s">
        <v>656</v>
      </c>
      <c r="O1351" s="184"/>
      <c r="P1351" s="184"/>
      <c r="Q1351" s="184"/>
      <c r="R1351" s="184"/>
      <c r="S1351" s="184"/>
      <c r="T1351" s="184"/>
      <c r="U1351" s="184"/>
      <c r="V1351" s="184"/>
      <c r="W1351" s="184"/>
      <c r="X1351" s="184"/>
      <c r="Y1351" s="184"/>
      <c r="Z1351" s="184"/>
      <c r="AA1351" s="184"/>
      <c r="AC1351" s="198">
        <v>4345</v>
      </c>
      <c r="AD1351" s="198"/>
    </row>
    <row r="1352" spans="2:30" x14ac:dyDescent="0.25">
      <c r="C1352" s="157" t="s">
        <v>2</v>
      </c>
      <c r="G1352" s="157" t="s">
        <v>2</v>
      </c>
      <c r="K1352" s="157" t="s">
        <v>2</v>
      </c>
      <c r="O1352" s="196" t="s">
        <v>1529</v>
      </c>
      <c r="P1352" s="196"/>
      <c r="Q1352" s="196"/>
      <c r="R1352" s="196"/>
      <c r="S1352" s="196"/>
      <c r="T1352" s="196"/>
      <c r="U1352" s="196"/>
      <c r="V1352" s="196"/>
      <c r="W1352" s="196"/>
      <c r="X1352" s="196"/>
      <c r="Y1352" s="196"/>
      <c r="Z1352" s="196"/>
      <c r="AA1352" s="196"/>
      <c r="AB1352" s="196"/>
      <c r="AC1352" s="197">
        <v>100</v>
      </c>
      <c r="AD1352" s="197"/>
    </row>
    <row r="1353" spans="2:30" x14ac:dyDescent="0.25">
      <c r="C1353" s="157" t="s">
        <v>2</v>
      </c>
      <c r="G1353" s="157" t="s">
        <v>2</v>
      </c>
      <c r="K1353" s="157" t="s">
        <v>2</v>
      </c>
      <c r="O1353" s="196" t="s">
        <v>1530</v>
      </c>
      <c r="P1353" s="196"/>
      <c r="Q1353" s="196"/>
      <c r="R1353" s="196"/>
      <c r="S1353" s="196"/>
      <c r="T1353" s="196"/>
      <c r="U1353" s="196"/>
      <c r="V1353" s="196"/>
      <c r="W1353" s="196"/>
      <c r="X1353" s="196"/>
      <c r="Y1353" s="196"/>
      <c r="Z1353" s="196"/>
      <c r="AA1353" s="196"/>
      <c r="AB1353" s="196"/>
      <c r="AC1353" s="197">
        <v>303</v>
      </c>
      <c r="AD1353" s="197"/>
    </row>
    <row r="1354" spans="2:30" x14ac:dyDescent="0.25">
      <c r="C1354" s="157" t="s">
        <v>2</v>
      </c>
      <c r="G1354" s="157" t="s">
        <v>2</v>
      </c>
      <c r="K1354" s="157" t="s">
        <v>2</v>
      </c>
      <c r="O1354" s="196" t="s">
        <v>1531</v>
      </c>
      <c r="P1354" s="196"/>
      <c r="Q1354" s="196"/>
      <c r="R1354" s="196"/>
      <c r="S1354" s="196"/>
      <c r="T1354" s="196"/>
      <c r="U1354" s="196"/>
      <c r="V1354" s="196"/>
      <c r="W1354" s="196"/>
      <c r="X1354" s="196"/>
      <c r="Y1354" s="196"/>
      <c r="Z1354" s="196"/>
      <c r="AA1354" s="196"/>
      <c r="AB1354" s="196"/>
      <c r="AC1354" s="197">
        <v>3249</v>
      </c>
      <c r="AD1354" s="197"/>
    </row>
    <row r="1355" spans="2:30" x14ac:dyDescent="0.25">
      <c r="C1355" s="157" t="s">
        <v>2</v>
      </c>
      <c r="G1355" s="157" t="s">
        <v>2</v>
      </c>
      <c r="K1355" s="157" t="s">
        <v>2</v>
      </c>
      <c r="O1355" s="196" t="s">
        <v>1532</v>
      </c>
      <c r="P1355" s="196"/>
      <c r="Q1355" s="196"/>
      <c r="R1355" s="196"/>
      <c r="S1355" s="196"/>
      <c r="T1355" s="196"/>
      <c r="U1355" s="196"/>
      <c r="V1355" s="196"/>
      <c r="W1355" s="196"/>
      <c r="X1355" s="196"/>
      <c r="Y1355" s="196"/>
      <c r="Z1355" s="196"/>
      <c r="AA1355" s="196"/>
      <c r="AB1355" s="196"/>
      <c r="AC1355" s="197">
        <v>693</v>
      </c>
      <c r="AD1355" s="197"/>
    </row>
    <row r="1356" spans="2:30" x14ac:dyDescent="0.25">
      <c r="B1356" s="184" t="s">
        <v>895</v>
      </c>
      <c r="C1356" s="184"/>
      <c r="D1356" s="184"/>
      <c r="F1356" s="184" t="s">
        <v>427</v>
      </c>
      <c r="G1356" s="184"/>
      <c r="H1356" s="184"/>
      <c r="I1356" s="184"/>
      <c r="J1356" s="184" t="s">
        <v>785</v>
      </c>
      <c r="K1356" s="184"/>
      <c r="L1356" s="184"/>
      <c r="N1356" s="184" t="s">
        <v>786</v>
      </c>
      <c r="O1356" s="184"/>
      <c r="P1356" s="184"/>
      <c r="Q1356" s="184"/>
      <c r="R1356" s="184"/>
      <c r="S1356" s="184"/>
      <c r="T1356" s="184"/>
      <c r="U1356" s="184"/>
      <c r="V1356" s="184"/>
      <c r="W1356" s="184"/>
      <c r="X1356" s="184"/>
      <c r="Y1356" s="184"/>
      <c r="Z1356" s="184"/>
      <c r="AA1356" s="184"/>
      <c r="AC1356" s="198">
        <v>270.02999999999997</v>
      </c>
      <c r="AD1356" s="198"/>
    </row>
    <row r="1357" spans="2:30" x14ac:dyDescent="0.25">
      <c r="C1357" s="157" t="s">
        <v>2</v>
      </c>
      <c r="G1357" s="157" t="s">
        <v>2</v>
      </c>
      <c r="K1357" s="157" t="s">
        <v>2</v>
      </c>
      <c r="O1357" s="196" t="s">
        <v>1533</v>
      </c>
      <c r="P1357" s="196"/>
      <c r="Q1357" s="196"/>
      <c r="R1357" s="196"/>
      <c r="S1357" s="196"/>
      <c r="T1357" s="196"/>
      <c r="U1357" s="196"/>
      <c r="V1357" s="196"/>
      <c r="W1357" s="196"/>
      <c r="X1357" s="196"/>
      <c r="Y1357" s="196"/>
      <c r="Z1357" s="196"/>
      <c r="AA1357" s="196"/>
      <c r="AB1357" s="196"/>
    </row>
    <row r="1358" spans="2:30" x14ac:dyDescent="0.25">
      <c r="B1358" s="184" t="s">
        <v>1534</v>
      </c>
      <c r="C1358" s="184"/>
      <c r="D1358" s="184"/>
      <c r="F1358" s="184" t="s">
        <v>522</v>
      </c>
      <c r="G1358" s="184"/>
      <c r="H1358" s="184"/>
      <c r="I1358" s="184"/>
      <c r="J1358" s="184" t="s">
        <v>1535</v>
      </c>
      <c r="K1358" s="184"/>
      <c r="L1358" s="184"/>
      <c r="N1358" s="184" t="s">
        <v>1536</v>
      </c>
      <c r="O1358" s="184"/>
      <c r="P1358" s="184"/>
      <c r="Q1358" s="184"/>
      <c r="R1358" s="184"/>
      <c r="S1358" s="184"/>
      <c r="T1358" s="184"/>
      <c r="U1358" s="184"/>
      <c r="V1358" s="184"/>
      <c r="W1358" s="184"/>
      <c r="X1358" s="184"/>
      <c r="Y1358" s="184"/>
      <c r="Z1358" s="184"/>
      <c r="AA1358" s="184"/>
      <c r="AC1358" s="198">
        <v>1520</v>
      </c>
      <c r="AD1358" s="198"/>
    </row>
    <row r="1359" spans="2:30" x14ac:dyDescent="0.25">
      <c r="C1359" s="157" t="s">
        <v>2</v>
      </c>
      <c r="G1359" s="157" t="s">
        <v>2</v>
      </c>
      <c r="K1359" s="157" t="s">
        <v>2</v>
      </c>
      <c r="O1359" s="196" t="s">
        <v>1537</v>
      </c>
      <c r="P1359" s="196"/>
      <c r="Q1359" s="196"/>
      <c r="R1359" s="196"/>
      <c r="S1359" s="196"/>
      <c r="T1359" s="196"/>
      <c r="U1359" s="196"/>
      <c r="V1359" s="196"/>
      <c r="W1359" s="196"/>
      <c r="X1359" s="196"/>
      <c r="Y1359" s="196"/>
      <c r="Z1359" s="196"/>
      <c r="AA1359" s="196"/>
      <c r="AB1359" s="196"/>
    </row>
    <row r="1360" spans="2:30" ht="6" customHeight="1" x14ac:dyDescent="0.25"/>
    <row r="1361" spans="1:30" ht="16.5" customHeight="1" x14ac:dyDescent="0.25">
      <c r="A1361" s="182" t="s">
        <v>1538</v>
      </c>
      <c r="B1361" s="182"/>
      <c r="C1361" s="182"/>
      <c r="D1361" s="182"/>
      <c r="E1361" s="182"/>
      <c r="F1361" s="182"/>
      <c r="G1361" s="182"/>
      <c r="H1361" s="182"/>
      <c r="I1361" s="182"/>
      <c r="J1361" s="182"/>
      <c r="K1361" s="182"/>
      <c r="L1361" s="182"/>
      <c r="M1361" s="182"/>
      <c r="N1361" s="182"/>
      <c r="O1361" s="182"/>
      <c r="P1361" s="182"/>
      <c r="Q1361" s="182"/>
      <c r="R1361" s="182"/>
      <c r="S1361" s="182"/>
      <c r="U1361" s="157" t="s">
        <v>2</v>
      </c>
      <c r="W1361" s="157" t="s">
        <v>2</v>
      </c>
      <c r="Y1361" s="194" t="s">
        <v>1061</v>
      </c>
      <c r="Z1361" s="194"/>
      <c r="AC1361" s="195">
        <v>12980.63</v>
      </c>
      <c r="AD1361" s="195"/>
    </row>
    <row r="1362" spans="1:30" ht="6.75" customHeight="1" x14ac:dyDescent="0.25"/>
    <row r="1363" spans="1:30" ht="14.25" customHeight="1" x14ac:dyDescent="0.25">
      <c r="A1363" s="199" t="s">
        <v>1539</v>
      </c>
      <c r="B1363" s="199"/>
      <c r="C1363" s="199"/>
      <c r="D1363" s="199"/>
      <c r="E1363" s="199"/>
      <c r="F1363" s="199"/>
      <c r="G1363" s="199"/>
      <c r="H1363" s="199"/>
      <c r="I1363" s="199"/>
      <c r="J1363" s="199"/>
      <c r="K1363" s="199"/>
      <c r="L1363" s="199"/>
      <c r="M1363" s="199"/>
      <c r="N1363" s="199"/>
      <c r="O1363" s="199"/>
    </row>
    <row r="1364" spans="1:30" x14ac:dyDescent="0.25">
      <c r="B1364" s="200" t="s">
        <v>294</v>
      </c>
      <c r="C1364" s="200"/>
      <c r="D1364" s="200"/>
      <c r="F1364" s="200" t="s">
        <v>295</v>
      </c>
      <c r="G1364" s="200"/>
      <c r="H1364" s="200"/>
      <c r="I1364" s="200"/>
      <c r="J1364" s="200" t="s">
        <v>296</v>
      </c>
      <c r="K1364" s="200"/>
      <c r="L1364" s="200"/>
      <c r="N1364" s="200" t="s">
        <v>297</v>
      </c>
      <c r="O1364" s="200"/>
      <c r="P1364" s="200"/>
      <c r="Q1364" s="200"/>
      <c r="R1364" s="200"/>
      <c r="S1364" s="200"/>
      <c r="T1364" s="200"/>
      <c r="U1364" s="200"/>
      <c r="V1364" s="200"/>
      <c r="W1364" s="200"/>
      <c r="X1364" s="200"/>
      <c r="Y1364" s="200"/>
      <c r="Z1364" s="200"/>
      <c r="AA1364" s="200"/>
      <c r="AC1364" s="201" t="s">
        <v>298</v>
      </c>
      <c r="AD1364" s="201"/>
    </row>
    <row r="1365" spans="1:30" x14ac:dyDescent="0.25">
      <c r="B1365" s="184" t="s">
        <v>1540</v>
      </c>
      <c r="C1365" s="184"/>
      <c r="D1365" s="184"/>
      <c r="F1365" s="184" t="s">
        <v>1541</v>
      </c>
      <c r="G1365" s="184"/>
      <c r="H1365" s="184"/>
      <c r="I1365" s="184"/>
      <c r="J1365" s="184" t="s">
        <v>1542</v>
      </c>
      <c r="K1365" s="184"/>
      <c r="L1365" s="184"/>
      <c r="N1365" s="184" t="s">
        <v>1543</v>
      </c>
      <c r="O1365" s="184"/>
      <c r="P1365" s="184"/>
      <c r="Q1365" s="184"/>
      <c r="R1365" s="184"/>
      <c r="S1365" s="184"/>
      <c r="T1365" s="184"/>
      <c r="U1365" s="184"/>
      <c r="V1365" s="184"/>
      <c r="W1365" s="184"/>
      <c r="X1365" s="184"/>
      <c r="Y1365" s="184"/>
      <c r="Z1365" s="184"/>
      <c r="AA1365" s="184"/>
      <c r="AC1365" s="198">
        <v>-2500</v>
      </c>
      <c r="AD1365" s="198"/>
    </row>
    <row r="1366" spans="1:30" x14ac:dyDescent="0.25">
      <c r="C1366" s="157" t="s">
        <v>2</v>
      </c>
      <c r="G1366" s="157" t="s">
        <v>2</v>
      </c>
      <c r="K1366" s="157" t="s">
        <v>2</v>
      </c>
      <c r="O1366" s="196" t="s">
        <v>1544</v>
      </c>
      <c r="P1366" s="196"/>
      <c r="Q1366" s="196"/>
      <c r="R1366" s="196"/>
      <c r="S1366" s="196"/>
      <c r="T1366" s="196"/>
      <c r="U1366" s="196"/>
      <c r="V1366" s="196"/>
      <c r="W1366" s="196"/>
      <c r="X1366" s="196"/>
      <c r="Y1366" s="196"/>
      <c r="Z1366" s="196"/>
      <c r="AA1366" s="196"/>
      <c r="AB1366" s="196"/>
    </row>
    <row r="1367" spans="1:30" x14ac:dyDescent="0.25">
      <c r="B1367" s="184" t="s">
        <v>364</v>
      </c>
      <c r="C1367" s="184"/>
      <c r="D1367" s="184"/>
      <c r="F1367" s="184" t="s">
        <v>311</v>
      </c>
      <c r="G1367" s="184"/>
      <c r="H1367" s="184"/>
      <c r="I1367" s="184"/>
      <c r="J1367" s="184" t="s">
        <v>365</v>
      </c>
      <c r="K1367" s="184"/>
      <c r="L1367" s="184"/>
      <c r="N1367" s="184" t="s">
        <v>366</v>
      </c>
      <c r="O1367" s="184"/>
      <c r="P1367" s="184"/>
      <c r="Q1367" s="184"/>
      <c r="R1367" s="184"/>
      <c r="S1367" s="184"/>
      <c r="T1367" s="184"/>
      <c r="U1367" s="184"/>
      <c r="V1367" s="184"/>
      <c r="W1367" s="184"/>
      <c r="X1367" s="184"/>
      <c r="Y1367" s="184"/>
      <c r="Z1367" s="184"/>
      <c r="AA1367" s="184"/>
      <c r="AC1367" s="198">
        <v>4718.8</v>
      </c>
      <c r="AD1367" s="198"/>
    </row>
    <row r="1368" spans="1:30" x14ac:dyDescent="0.25">
      <c r="C1368" s="157" t="s">
        <v>2</v>
      </c>
      <c r="G1368" s="157" t="s">
        <v>2</v>
      </c>
      <c r="K1368" s="157" t="s">
        <v>2</v>
      </c>
      <c r="O1368" s="196" t="s">
        <v>368</v>
      </c>
      <c r="P1368" s="196"/>
      <c r="Q1368" s="196"/>
      <c r="R1368" s="196"/>
      <c r="S1368" s="196"/>
      <c r="T1368" s="196"/>
      <c r="U1368" s="196"/>
      <c r="V1368" s="196"/>
      <c r="W1368" s="196"/>
      <c r="X1368" s="196"/>
      <c r="Y1368" s="196"/>
      <c r="Z1368" s="196"/>
      <c r="AA1368" s="196"/>
      <c r="AB1368" s="196"/>
      <c r="AC1368" s="197">
        <v>999.6</v>
      </c>
      <c r="AD1368" s="197"/>
    </row>
    <row r="1369" spans="1:30" x14ac:dyDescent="0.25">
      <c r="C1369" s="157" t="s">
        <v>2</v>
      </c>
      <c r="G1369" s="157" t="s">
        <v>2</v>
      </c>
      <c r="K1369" s="157" t="s">
        <v>2</v>
      </c>
      <c r="O1369" s="196" t="s">
        <v>367</v>
      </c>
      <c r="P1369" s="196"/>
      <c r="Q1369" s="196"/>
      <c r="R1369" s="196"/>
      <c r="S1369" s="196"/>
      <c r="T1369" s="196"/>
      <c r="U1369" s="196"/>
      <c r="V1369" s="196"/>
      <c r="W1369" s="196"/>
      <c r="X1369" s="196"/>
      <c r="Y1369" s="196"/>
      <c r="Z1369" s="196"/>
      <c r="AA1369" s="196"/>
      <c r="AB1369" s="196"/>
      <c r="AC1369" s="197">
        <v>3719.2</v>
      </c>
      <c r="AD1369" s="197"/>
    </row>
    <row r="1370" spans="1:30" x14ac:dyDescent="0.25">
      <c r="B1370" s="184" t="s">
        <v>1545</v>
      </c>
      <c r="C1370" s="184"/>
      <c r="D1370" s="184"/>
      <c r="F1370" s="184" t="s">
        <v>427</v>
      </c>
      <c r="G1370" s="184"/>
      <c r="H1370" s="184"/>
      <c r="I1370" s="184"/>
      <c r="J1370" s="184" t="s">
        <v>1282</v>
      </c>
      <c r="K1370" s="184"/>
      <c r="L1370" s="184"/>
      <c r="N1370" s="184" t="s">
        <v>1283</v>
      </c>
      <c r="O1370" s="184"/>
      <c r="P1370" s="184"/>
      <c r="Q1370" s="184"/>
      <c r="R1370" s="184"/>
      <c r="S1370" s="184"/>
      <c r="T1370" s="184"/>
      <c r="U1370" s="184"/>
      <c r="V1370" s="184"/>
      <c r="W1370" s="184"/>
      <c r="X1370" s="184"/>
      <c r="Y1370" s="184"/>
      <c r="Z1370" s="184"/>
      <c r="AA1370" s="184"/>
      <c r="AC1370" s="198">
        <v>200.55</v>
      </c>
      <c r="AD1370" s="198"/>
    </row>
    <row r="1371" spans="1:30" x14ac:dyDescent="0.25">
      <c r="C1371" s="157" t="s">
        <v>2</v>
      </c>
      <c r="G1371" s="157" t="s">
        <v>2</v>
      </c>
      <c r="K1371" s="157" t="s">
        <v>2</v>
      </c>
      <c r="O1371" s="196" t="s">
        <v>1546</v>
      </c>
      <c r="P1371" s="196"/>
      <c r="Q1371" s="196"/>
      <c r="R1371" s="196"/>
      <c r="S1371" s="196"/>
      <c r="T1371" s="196"/>
      <c r="U1371" s="196"/>
      <c r="V1371" s="196"/>
      <c r="W1371" s="196"/>
      <c r="X1371" s="196"/>
      <c r="Y1371" s="196"/>
      <c r="Z1371" s="196"/>
      <c r="AA1371" s="196"/>
      <c r="AB1371" s="196"/>
      <c r="AC1371" s="197">
        <v>192.87</v>
      </c>
      <c r="AD1371" s="197"/>
    </row>
    <row r="1372" spans="1:30" x14ac:dyDescent="0.25">
      <c r="C1372" s="157" t="s">
        <v>2</v>
      </c>
      <c r="G1372" s="157" t="s">
        <v>2</v>
      </c>
      <c r="K1372" s="157" t="s">
        <v>2</v>
      </c>
      <c r="O1372" s="196" t="s">
        <v>891</v>
      </c>
      <c r="P1372" s="196"/>
      <c r="Q1372" s="196"/>
      <c r="R1372" s="196"/>
      <c r="S1372" s="196"/>
      <c r="T1372" s="196"/>
      <c r="U1372" s="196"/>
      <c r="V1372" s="196"/>
      <c r="W1372" s="196"/>
      <c r="X1372" s="196"/>
      <c r="Y1372" s="196"/>
      <c r="Z1372" s="196"/>
      <c r="AA1372" s="196"/>
      <c r="AB1372" s="196"/>
      <c r="AC1372" s="197">
        <v>7.68</v>
      </c>
      <c r="AD1372" s="197"/>
    </row>
    <row r="1373" spans="1:30" x14ac:dyDescent="0.25">
      <c r="B1373" s="184" t="s">
        <v>1547</v>
      </c>
      <c r="C1373" s="184"/>
      <c r="D1373" s="184"/>
      <c r="F1373" s="184" t="s">
        <v>427</v>
      </c>
      <c r="G1373" s="184"/>
      <c r="H1373" s="184"/>
      <c r="I1373" s="184"/>
      <c r="J1373" s="184" t="s">
        <v>1542</v>
      </c>
      <c r="K1373" s="184"/>
      <c r="L1373" s="184"/>
      <c r="N1373" s="184" t="s">
        <v>1543</v>
      </c>
      <c r="O1373" s="184"/>
      <c r="P1373" s="184"/>
      <c r="Q1373" s="184"/>
      <c r="R1373" s="184"/>
      <c r="S1373" s="184"/>
      <c r="T1373" s="184"/>
      <c r="U1373" s="184"/>
      <c r="V1373" s="184"/>
      <c r="W1373" s="184"/>
      <c r="X1373" s="184"/>
      <c r="Y1373" s="184"/>
      <c r="Z1373" s="184"/>
      <c r="AA1373" s="184"/>
      <c r="AC1373" s="198">
        <v>7500</v>
      </c>
      <c r="AD1373" s="198"/>
    </row>
    <row r="1374" spans="1:30" x14ac:dyDescent="0.25">
      <c r="C1374" s="157" t="s">
        <v>2</v>
      </c>
      <c r="G1374" s="157" t="s">
        <v>2</v>
      </c>
      <c r="K1374" s="157" t="s">
        <v>2</v>
      </c>
      <c r="O1374" s="196" t="s">
        <v>1524</v>
      </c>
      <c r="P1374" s="196"/>
      <c r="Q1374" s="196"/>
      <c r="R1374" s="196"/>
      <c r="S1374" s="196"/>
      <c r="T1374" s="196"/>
      <c r="U1374" s="196"/>
      <c r="V1374" s="196"/>
      <c r="W1374" s="196"/>
      <c r="X1374" s="196"/>
      <c r="Y1374" s="196"/>
      <c r="Z1374" s="196"/>
      <c r="AA1374" s="196"/>
      <c r="AB1374" s="196"/>
      <c r="AC1374" s="197">
        <v>2500</v>
      </c>
      <c r="AD1374" s="197"/>
    </row>
    <row r="1375" spans="1:30" x14ac:dyDescent="0.25">
      <c r="C1375" s="157" t="s">
        <v>2</v>
      </c>
      <c r="G1375" s="157" t="s">
        <v>2</v>
      </c>
      <c r="K1375" s="157" t="s">
        <v>2</v>
      </c>
      <c r="O1375" s="196" t="s">
        <v>1548</v>
      </c>
      <c r="P1375" s="196"/>
      <c r="Q1375" s="196"/>
      <c r="R1375" s="196"/>
      <c r="S1375" s="196"/>
      <c r="T1375" s="196"/>
      <c r="U1375" s="196"/>
      <c r="V1375" s="196"/>
      <c r="W1375" s="196"/>
      <c r="X1375" s="196"/>
      <c r="Y1375" s="196"/>
      <c r="Z1375" s="196"/>
      <c r="AA1375" s="196"/>
      <c r="AB1375" s="196"/>
      <c r="AC1375" s="197">
        <v>2500</v>
      </c>
      <c r="AD1375" s="197"/>
    </row>
    <row r="1376" spans="1:30" x14ac:dyDescent="0.25">
      <c r="C1376" s="157" t="s">
        <v>2</v>
      </c>
      <c r="G1376" s="157" t="s">
        <v>2</v>
      </c>
      <c r="K1376" s="157" t="s">
        <v>2</v>
      </c>
      <c r="O1376" s="196" t="s">
        <v>1524</v>
      </c>
      <c r="P1376" s="196"/>
      <c r="Q1376" s="196"/>
      <c r="R1376" s="196"/>
      <c r="S1376" s="196"/>
      <c r="T1376" s="196"/>
      <c r="U1376" s="196"/>
      <c r="V1376" s="196"/>
      <c r="W1376" s="196"/>
      <c r="X1376" s="196"/>
      <c r="Y1376" s="196"/>
      <c r="Z1376" s="196"/>
      <c r="AA1376" s="196"/>
      <c r="AB1376" s="196"/>
      <c r="AC1376" s="197">
        <v>2500</v>
      </c>
      <c r="AD1376" s="197"/>
    </row>
    <row r="1377" spans="1:30" x14ac:dyDescent="0.25">
      <c r="B1377" s="184" t="s">
        <v>1549</v>
      </c>
      <c r="C1377" s="184"/>
      <c r="D1377" s="184"/>
      <c r="F1377" s="184" t="s">
        <v>427</v>
      </c>
      <c r="G1377" s="184"/>
      <c r="H1377" s="184"/>
      <c r="I1377" s="184"/>
      <c r="J1377" s="184" t="s">
        <v>1550</v>
      </c>
      <c r="K1377" s="184"/>
      <c r="L1377" s="184"/>
      <c r="N1377" s="184" t="s">
        <v>1551</v>
      </c>
      <c r="O1377" s="184"/>
      <c r="P1377" s="184"/>
      <c r="Q1377" s="184"/>
      <c r="R1377" s="184"/>
      <c r="S1377" s="184"/>
      <c r="T1377" s="184"/>
      <c r="U1377" s="184"/>
      <c r="V1377" s="184"/>
      <c r="W1377" s="184"/>
      <c r="X1377" s="184"/>
      <c r="Y1377" s="184"/>
      <c r="Z1377" s="184"/>
      <c r="AA1377" s="184"/>
      <c r="AC1377" s="198">
        <v>4737.6499999999996</v>
      </c>
      <c r="AD1377" s="198"/>
    </row>
    <row r="1378" spans="1:30" x14ac:dyDescent="0.25">
      <c r="C1378" s="157" t="s">
        <v>2</v>
      </c>
      <c r="G1378" s="157" t="s">
        <v>2</v>
      </c>
      <c r="K1378" s="157" t="s">
        <v>2</v>
      </c>
      <c r="O1378" s="196" t="s">
        <v>1552</v>
      </c>
      <c r="P1378" s="196"/>
      <c r="Q1378" s="196"/>
      <c r="R1378" s="196"/>
      <c r="S1378" s="196"/>
      <c r="T1378" s="196"/>
      <c r="U1378" s="196"/>
      <c r="V1378" s="196"/>
      <c r="W1378" s="196"/>
      <c r="X1378" s="196"/>
      <c r="Y1378" s="196"/>
      <c r="Z1378" s="196"/>
      <c r="AA1378" s="196"/>
      <c r="AB1378" s="196"/>
      <c r="AC1378" s="197">
        <v>1677.35</v>
      </c>
      <c r="AD1378" s="197"/>
    </row>
    <row r="1379" spans="1:30" x14ac:dyDescent="0.25">
      <c r="C1379" s="157" t="s">
        <v>2</v>
      </c>
      <c r="G1379" s="157" t="s">
        <v>2</v>
      </c>
      <c r="K1379" s="157" t="s">
        <v>2</v>
      </c>
      <c r="O1379" s="196" t="s">
        <v>1553</v>
      </c>
      <c r="P1379" s="196"/>
      <c r="Q1379" s="196"/>
      <c r="R1379" s="196"/>
      <c r="S1379" s="196"/>
      <c r="T1379" s="196"/>
      <c r="U1379" s="196"/>
      <c r="V1379" s="196"/>
      <c r="W1379" s="196"/>
      <c r="X1379" s="196"/>
      <c r="Y1379" s="196"/>
      <c r="Z1379" s="196"/>
      <c r="AA1379" s="196"/>
      <c r="AB1379" s="196"/>
      <c r="AC1379" s="197">
        <v>3060.3</v>
      </c>
      <c r="AD1379" s="197"/>
    </row>
    <row r="1380" spans="1:30" ht="10.5" customHeight="1" x14ac:dyDescent="0.25"/>
    <row r="1381" spans="1:30" ht="12" customHeight="1" x14ac:dyDescent="0.25"/>
    <row r="1382" spans="1:30" ht="13.5" customHeight="1" x14ac:dyDescent="0.25">
      <c r="A1382" s="182" t="s">
        <v>380</v>
      </c>
      <c r="B1382" s="182"/>
      <c r="C1382" s="182"/>
      <c r="D1382" s="182"/>
      <c r="E1382" s="182"/>
      <c r="F1382" s="182"/>
      <c r="G1382" s="182"/>
      <c r="H1382" s="182"/>
      <c r="I1382" s="182"/>
      <c r="J1382" s="182"/>
      <c r="K1382" s="182"/>
      <c r="L1382" s="182"/>
      <c r="M1382" s="182"/>
      <c r="R1382" s="183" t="s">
        <v>1554</v>
      </c>
      <c r="S1382" s="183"/>
      <c r="T1382" s="183"/>
      <c r="U1382" s="183"/>
      <c r="V1382" s="183"/>
      <c r="W1382" s="183"/>
      <c r="X1382" s="183"/>
      <c r="Y1382" s="183"/>
      <c r="Z1382" s="183"/>
      <c r="AA1382" s="183"/>
      <c r="AB1382" s="183"/>
      <c r="AC1382" s="183"/>
      <c r="AD1382" s="183"/>
    </row>
    <row r="1383" spans="1:30" ht="25.5" customHeight="1" x14ac:dyDescent="0.25">
      <c r="C1383" s="188" t="s">
        <v>290</v>
      </c>
      <c r="D1383" s="188"/>
      <c r="E1383" s="188"/>
      <c r="F1383" s="188"/>
      <c r="G1383" s="188"/>
      <c r="H1383" s="188"/>
      <c r="I1383" s="188"/>
      <c r="J1383" s="188"/>
      <c r="K1383" s="188"/>
      <c r="L1383" s="188"/>
      <c r="M1383" s="188"/>
      <c r="N1383" s="188"/>
      <c r="O1383" s="188"/>
      <c r="P1383" s="188"/>
      <c r="Q1383" s="188"/>
      <c r="R1383" s="188"/>
      <c r="S1383" s="188"/>
      <c r="T1383" s="188"/>
      <c r="U1383" s="188"/>
      <c r="V1383" s="188"/>
      <c r="W1383" s="188"/>
      <c r="X1383" s="188"/>
      <c r="Y1383" s="188"/>
      <c r="Z1383" s="188"/>
      <c r="AA1383" s="188"/>
      <c r="AB1383" s="188"/>
      <c r="AC1383" s="188"/>
    </row>
    <row r="1384" spans="1:30" ht="7.5" customHeight="1" x14ac:dyDescent="0.25"/>
    <row r="1385" spans="1:30" ht="18.75" customHeight="1" x14ac:dyDescent="0.25">
      <c r="I1385" s="202" t="s">
        <v>291</v>
      </c>
      <c r="J1385" s="202"/>
      <c r="K1385" s="202"/>
      <c r="L1385" s="202"/>
      <c r="M1385" s="202"/>
      <c r="N1385" s="202"/>
      <c r="O1385" s="202"/>
      <c r="P1385" s="202"/>
      <c r="S1385" s="203" t="s">
        <v>292</v>
      </c>
      <c r="T1385" s="203"/>
      <c r="U1385" s="203"/>
      <c r="V1385" s="203"/>
      <c r="W1385" s="203"/>
      <c r="X1385" s="203"/>
      <c r="Y1385" s="203"/>
    </row>
    <row r="1386" spans="1:30" ht="6.75" customHeight="1" x14ac:dyDescent="0.25"/>
    <row r="1387" spans="1:30" ht="14.25" customHeight="1" x14ac:dyDescent="0.25">
      <c r="A1387" s="199" t="s">
        <v>1539</v>
      </c>
      <c r="B1387" s="199"/>
      <c r="C1387" s="199"/>
      <c r="D1387" s="199"/>
      <c r="E1387" s="199"/>
      <c r="F1387" s="199"/>
      <c r="G1387" s="199"/>
      <c r="H1387" s="199"/>
      <c r="I1387" s="199"/>
      <c r="J1387" s="199"/>
      <c r="K1387" s="199"/>
      <c r="L1387" s="199"/>
      <c r="M1387" s="199"/>
      <c r="N1387" s="199"/>
      <c r="O1387" s="199"/>
    </row>
    <row r="1388" spans="1:30" x14ac:dyDescent="0.25">
      <c r="B1388" s="200" t="s">
        <v>294</v>
      </c>
      <c r="C1388" s="200"/>
      <c r="D1388" s="200"/>
      <c r="F1388" s="200" t="s">
        <v>295</v>
      </c>
      <c r="G1388" s="200"/>
      <c r="H1388" s="200"/>
      <c r="I1388" s="200"/>
      <c r="J1388" s="200" t="s">
        <v>296</v>
      </c>
      <c r="K1388" s="200"/>
      <c r="L1388" s="200"/>
      <c r="N1388" s="200" t="s">
        <v>297</v>
      </c>
      <c r="O1388" s="200"/>
      <c r="P1388" s="200"/>
      <c r="Q1388" s="200"/>
      <c r="R1388" s="200"/>
      <c r="S1388" s="200"/>
      <c r="T1388" s="200"/>
      <c r="U1388" s="200"/>
      <c r="V1388" s="200"/>
      <c r="W1388" s="200"/>
      <c r="X1388" s="200"/>
      <c r="Y1388" s="200"/>
      <c r="Z1388" s="200"/>
      <c r="AA1388" s="200"/>
      <c r="AC1388" s="201" t="s">
        <v>298</v>
      </c>
      <c r="AD1388" s="201"/>
    </row>
    <row r="1389" spans="1:30" x14ac:dyDescent="0.25">
      <c r="B1389" s="184" t="s">
        <v>1555</v>
      </c>
      <c r="C1389" s="184"/>
      <c r="D1389" s="184"/>
      <c r="F1389" s="184" t="s">
        <v>427</v>
      </c>
      <c r="G1389" s="184"/>
      <c r="H1389" s="184"/>
      <c r="I1389" s="184"/>
      <c r="J1389" s="184" t="s">
        <v>1526</v>
      </c>
      <c r="K1389" s="184"/>
      <c r="L1389" s="184"/>
      <c r="N1389" s="184" t="s">
        <v>1527</v>
      </c>
      <c r="O1389" s="184"/>
      <c r="P1389" s="184"/>
      <c r="Q1389" s="184"/>
      <c r="R1389" s="184"/>
      <c r="S1389" s="184"/>
      <c r="T1389" s="184"/>
      <c r="U1389" s="184"/>
      <c r="V1389" s="184"/>
      <c r="W1389" s="184"/>
      <c r="X1389" s="184"/>
      <c r="Y1389" s="184"/>
      <c r="Z1389" s="184"/>
      <c r="AA1389" s="184"/>
      <c r="AC1389" s="198">
        <v>10984.12</v>
      </c>
      <c r="AD1389" s="198"/>
    </row>
    <row r="1390" spans="1:30" x14ac:dyDescent="0.25">
      <c r="C1390" s="157" t="s">
        <v>2</v>
      </c>
      <c r="G1390" s="157" t="s">
        <v>2</v>
      </c>
      <c r="K1390" s="157" t="s">
        <v>2</v>
      </c>
      <c r="O1390" s="196" t="s">
        <v>1556</v>
      </c>
      <c r="P1390" s="196"/>
      <c r="Q1390" s="196"/>
      <c r="R1390" s="196"/>
      <c r="S1390" s="196"/>
      <c r="T1390" s="196"/>
      <c r="U1390" s="196"/>
      <c r="V1390" s="196"/>
      <c r="W1390" s="196"/>
      <c r="X1390" s="196"/>
      <c r="Y1390" s="196"/>
      <c r="Z1390" s="196"/>
      <c r="AA1390" s="196"/>
      <c r="AB1390" s="196"/>
      <c r="AC1390" s="197">
        <v>1826.05</v>
      </c>
      <c r="AD1390" s="197"/>
    </row>
    <row r="1391" spans="1:30" x14ac:dyDescent="0.25">
      <c r="C1391" s="157" t="s">
        <v>2</v>
      </c>
      <c r="G1391" s="157" t="s">
        <v>2</v>
      </c>
      <c r="K1391" s="157" t="s">
        <v>2</v>
      </c>
      <c r="O1391" s="196" t="s">
        <v>1557</v>
      </c>
      <c r="P1391" s="196"/>
      <c r="Q1391" s="196"/>
      <c r="R1391" s="196"/>
      <c r="S1391" s="196"/>
      <c r="T1391" s="196"/>
      <c r="U1391" s="196"/>
      <c r="V1391" s="196"/>
      <c r="W1391" s="196"/>
      <c r="X1391" s="196"/>
      <c r="Y1391" s="196"/>
      <c r="Z1391" s="196"/>
      <c r="AA1391" s="196"/>
      <c r="AB1391" s="196"/>
      <c r="AC1391" s="197">
        <v>2983.56</v>
      </c>
      <c r="AD1391" s="197"/>
    </row>
    <row r="1392" spans="1:30" x14ac:dyDescent="0.25">
      <c r="C1392" s="157" t="s">
        <v>2</v>
      </c>
      <c r="G1392" s="157" t="s">
        <v>2</v>
      </c>
      <c r="K1392" s="157" t="s">
        <v>2</v>
      </c>
      <c r="O1392" s="196" t="s">
        <v>1558</v>
      </c>
      <c r="P1392" s="196"/>
      <c r="Q1392" s="196"/>
      <c r="R1392" s="196"/>
      <c r="S1392" s="196"/>
      <c r="T1392" s="196"/>
      <c r="U1392" s="196"/>
      <c r="V1392" s="196"/>
      <c r="W1392" s="196"/>
      <c r="X1392" s="196"/>
      <c r="Y1392" s="196"/>
      <c r="Z1392" s="196"/>
      <c r="AA1392" s="196"/>
      <c r="AB1392" s="196"/>
      <c r="AC1392" s="197">
        <v>13.95</v>
      </c>
      <c r="AD1392" s="197"/>
    </row>
    <row r="1393" spans="2:30" x14ac:dyDescent="0.25">
      <c r="C1393" s="157" t="s">
        <v>2</v>
      </c>
      <c r="G1393" s="157" t="s">
        <v>2</v>
      </c>
      <c r="K1393" s="157" t="s">
        <v>2</v>
      </c>
      <c r="O1393" s="196" t="s">
        <v>1559</v>
      </c>
      <c r="P1393" s="196"/>
      <c r="Q1393" s="196"/>
      <c r="R1393" s="196"/>
      <c r="S1393" s="196"/>
      <c r="T1393" s="196"/>
      <c r="U1393" s="196"/>
      <c r="V1393" s="196"/>
      <c r="W1393" s="196"/>
      <c r="X1393" s="196"/>
      <c r="Y1393" s="196"/>
      <c r="Z1393" s="196"/>
      <c r="AA1393" s="196"/>
      <c r="AB1393" s="196"/>
      <c r="AC1393" s="197">
        <v>53.58</v>
      </c>
      <c r="AD1393" s="197"/>
    </row>
    <row r="1394" spans="2:30" x14ac:dyDescent="0.25">
      <c r="C1394" s="157" t="s">
        <v>2</v>
      </c>
      <c r="G1394" s="157" t="s">
        <v>2</v>
      </c>
      <c r="K1394" s="157" t="s">
        <v>2</v>
      </c>
      <c r="O1394" s="196" t="s">
        <v>1560</v>
      </c>
      <c r="P1394" s="196"/>
      <c r="Q1394" s="196"/>
      <c r="R1394" s="196"/>
      <c r="S1394" s="196"/>
      <c r="T1394" s="196"/>
      <c r="U1394" s="196"/>
      <c r="V1394" s="196"/>
      <c r="W1394" s="196"/>
      <c r="X1394" s="196"/>
      <c r="Y1394" s="196"/>
      <c r="Z1394" s="196"/>
      <c r="AA1394" s="196"/>
      <c r="AB1394" s="196"/>
      <c r="AC1394" s="197">
        <v>1102.6199999999999</v>
      </c>
      <c r="AD1394" s="197"/>
    </row>
    <row r="1395" spans="2:30" x14ac:dyDescent="0.25">
      <c r="C1395" s="157" t="s">
        <v>2</v>
      </c>
      <c r="G1395" s="157" t="s">
        <v>2</v>
      </c>
      <c r="K1395" s="157" t="s">
        <v>2</v>
      </c>
      <c r="O1395" s="196" t="s">
        <v>1561</v>
      </c>
      <c r="P1395" s="196"/>
      <c r="Q1395" s="196"/>
      <c r="R1395" s="196"/>
      <c r="S1395" s="196"/>
      <c r="T1395" s="196"/>
      <c r="U1395" s="196"/>
      <c r="V1395" s="196"/>
      <c r="W1395" s="196"/>
      <c r="X1395" s="196"/>
      <c r="Y1395" s="196"/>
      <c r="Z1395" s="196"/>
      <c r="AA1395" s="196"/>
      <c r="AB1395" s="196"/>
      <c r="AC1395" s="197">
        <v>1504.1</v>
      </c>
      <c r="AD1395" s="197"/>
    </row>
    <row r="1396" spans="2:30" x14ac:dyDescent="0.25">
      <c r="C1396" s="157" t="s">
        <v>2</v>
      </c>
      <c r="G1396" s="157" t="s">
        <v>2</v>
      </c>
      <c r="K1396" s="157" t="s">
        <v>2</v>
      </c>
      <c r="O1396" s="196" t="s">
        <v>1562</v>
      </c>
      <c r="P1396" s="196"/>
      <c r="Q1396" s="196"/>
      <c r="R1396" s="196"/>
      <c r="S1396" s="196"/>
      <c r="T1396" s="196"/>
      <c r="U1396" s="196"/>
      <c r="V1396" s="196"/>
      <c r="W1396" s="196"/>
      <c r="X1396" s="196"/>
      <c r="Y1396" s="196"/>
      <c r="Z1396" s="196"/>
      <c r="AA1396" s="196"/>
      <c r="AB1396" s="196"/>
      <c r="AC1396" s="197">
        <v>1296.4000000000001</v>
      </c>
      <c r="AD1396" s="197"/>
    </row>
    <row r="1397" spans="2:30" x14ac:dyDescent="0.25">
      <c r="C1397" s="157" t="s">
        <v>2</v>
      </c>
      <c r="G1397" s="157" t="s">
        <v>2</v>
      </c>
      <c r="K1397" s="157" t="s">
        <v>2</v>
      </c>
      <c r="O1397" s="196" t="s">
        <v>1563</v>
      </c>
      <c r="P1397" s="196"/>
      <c r="Q1397" s="196"/>
      <c r="R1397" s="196"/>
      <c r="S1397" s="196"/>
      <c r="T1397" s="196"/>
      <c r="U1397" s="196"/>
      <c r="V1397" s="196"/>
      <c r="W1397" s="196"/>
      <c r="X1397" s="196"/>
      <c r="Y1397" s="196"/>
      <c r="Z1397" s="196"/>
      <c r="AA1397" s="196"/>
      <c r="AB1397" s="196"/>
      <c r="AC1397" s="197">
        <v>2203.86</v>
      </c>
      <c r="AD1397" s="197"/>
    </row>
    <row r="1398" spans="2:30" x14ac:dyDescent="0.25">
      <c r="B1398" s="184" t="s">
        <v>1564</v>
      </c>
      <c r="C1398" s="184"/>
      <c r="D1398" s="184"/>
      <c r="F1398" s="184" t="s">
        <v>427</v>
      </c>
      <c r="G1398" s="184"/>
      <c r="H1398" s="184"/>
      <c r="I1398" s="184"/>
      <c r="J1398" s="184" t="s">
        <v>1565</v>
      </c>
      <c r="K1398" s="184"/>
      <c r="L1398" s="184"/>
      <c r="N1398" s="184" t="s">
        <v>1566</v>
      </c>
      <c r="O1398" s="184"/>
      <c r="P1398" s="184"/>
      <c r="Q1398" s="184"/>
      <c r="R1398" s="184"/>
      <c r="S1398" s="184"/>
      <c r="T1398" s="184"/>
      <c r="U1398" s="184"/>
      <c r="V1398" s="184"/>
      <c r="W1398" s="184"/>
      <c r="X1398" s="184"/>
      <c r="Y1398" s="184"/>
      <c r="Z1398" s="184"/>
      <c r="AA1398" s="184"/>
      <c r="AC1398" s="198">
        <v>39375</v>
      </c>
      <c r="AD1398" s="198"/>
    </row>
    <row r="1399" spans="2:30" x14ac:dyDescent="0.25">
      <c r="C1399" s="157" t="s">
        <v>2</v>
      </c>
      <c r="G1399" s="157" t="s">
        <v>2</v>
      </c>
      <c r="K1399" s="157" t="s">
        <v>2</v>
      </c>
      <c r="O1399" s="196" t="s">
        <v>1567</v>
      </c>
      <c r="P1399" s="196"/>
      <c r="Q1399" s="196"/>
      <c r="R1399" s="196"/>
      <c r="S1399" s="196"/>
      <c r="T1399" s="196"/>
      <c r="U1399" s="196"/>
      <c r="V1399" s="196"/>
      <c r="W1399" s="196"/>
      <c r="X1399" s="196"/>
      <c r="Y1399" s="196"/>
      <c r="Z1399" s="196"/>
      <c r="AA1399" s="196"/>
      <c r="AB1399" s="196"/>
      <c r="AC1399" s="197">
        <v>12966</v>
      </c>
      <c r="AD1399" s="197"/>
    </row>
    <row r="1400" spans="2:30" x14ac:dyDescent="0.25">
      <c r="C1400" s="157" t="s">
        <v>2</v>
      </c>
      <c r="G1400" s="157" t="s">
        <v>2</v>
      </c>
      <c r="K1400" s="157" t="s">
        <v>2</v>
      </c>
      <c r="O1400" s="196" t="s">
        <v>1568</v>
      </c>
      <c r="P1400" s="196"/>
      <c r="Q1400" s="196"/>
      <c r="R1400" s="196"/>
      <c r="S1400" s="196"/>
      <c r="T1400" s="196"/>
      <c r="U1400" s="196"/>
      <c r="V1400" s="196"/>
      <c r="W1400" s="196"/>
      <c r="X1400" s="196"/>
      <c r="Y1400" s="196"/>
      <c r="Z1400" s="196"/>
      <c r="AA1400" s="196"/>
      <c r="AB1400" s="196"/>
      <c r="AC1400" s="197">
        <v>5416</v>
      </c>
      <c r="AD1400" s="197"/>
    </row>
    <row r="1401" spans="2:30" x14ac:dyDescent="0.25">
      <c r="C1401" s="157" t="s">
        <v>2</v>
      </c>
      <c r="G1401" s="157" t="s">
        <v>2</v>
      </c>
      <c r="K1401" s="157" t="s">
        <v>2</v>
      </c>
      <c r="O1401" s="196" t="s">
        <v>1569</v>
      </c>
      <c r="P1401" s="196"/>
      <c r="Q1401" s="196"/>
      <c r="R1401" s="196"/>
      <c r="S1401" s="196"/>
      <c r="T1401" s="196"/>
      <c r="U1401" s="196"/>
      <c r="V1401" s="196"/>
      <c r="W1401" s="196"/>
      <c r="X1401" s="196"/>
      <c r="Y1401" s="196"/>
      <c r="Z1401" s="196"/>
      <c r="AA1401" s="196"/>
      <c r="AB1401" s="196"/>
      <c r="AC1401" s="197">
        <v>10117</v>
      </c>
      <c r="AD1401" s="197"/>
    </row>
    <row r="1402" spans="2:30" x14ac:dyDescent="0.25">
      <c r="C1402" s="157" t="s">
        <v>2</v>
      </c>
      <c r="G1402" s="157" t="s">
        <v>2</v>
      </c>
      <c r="K1402" s="157" t="s">
        <v>2</v>
      </c>
      <c r="O1402" s="196" t="s">
        <v>1570</v>
      </c>
      <c r="P1402" s="196"/>
      <c r="Q1402" s="196"/>
      <c r="R1402" s="196"/>
      <c r="S1402" s="196"/>
      <c r="T1402" s="196"/>
      <c r="U1402" s="196"/>
      <c r="V1402" s="196"/>
      <c r="W1402" s="196"/>
      <c r="X1402" s="196"/>
      <c r="Y1402" s="196"/>
      <c r="Z1402" s="196"/>
      <c r="AA1402" s="196"/>
      <c r="AB1402" s="196"/>
      <c r="AC1402" s="197">
        <v>10876</v>
      </c>
      <c r="AD1402" s="197"/>
    </row>
    <row r="1403" spans="2:30" x14ac:dyDescent="0.25">
      <c r="B1403" s="184" t="s">
        <v>1571</v>
      </c>
      <c r="C1403" s="184"/>
      <c r="D1403" s="184"/>
      <c r="F1403" s="184" t="s">
        <v>522</v>
      </c>
      <c r="G1403" s="184"/>
      <c r="H1403" s="184"/>
      <c r="I1403" s="184"/>
      <c r="J1403" s="184" t="s">
        <v>1572</v>
      </c>
      <c r="K1403" s="184"/>
      <c r="L1403" s="184"/>
      <c r="N1403" s="184" t="s">
        <v>1573</v>
      </c>
      <c r="O1403" s="184"/>
      <c r="P1403" s="184"/>
      <c r="Q1403" s="184"/>
      <c r="R1403" s="184"/>
      <c r="S1403" s="184"/>
      <c r="T1403" s="184"/>
      <c r="U1403" s="184"/>
      <c r="V1403" s="184"/>
      <c r="W1403" s="184"/>
      <c r="X1403" s="184"/>
      <c r="Y1403" s="184"/>
      <c r="Z1403" s="184"/>
      <c r="AA1403" s="184"/>
      <c r="AC1403" s="198">
        <v>1200</v>
      </c>
      <c r="AD1403" s="198"/>
    </row>
    <row r="1404" spans="2:30" x14ac:dyDescent="0.25">
      <c r="C1404" s="157" t="s">
        <v>2</v>
      </c>
      <c r="G1404" s="157" t="s">
        <v>2</v>
      </c>
      <c r="K1404" s="157" t="s">
        <v>2</v>
      </c>
      <c r="O1404" s="196" t="s">
        <v>1574</v>
      </c>
      <c r="P1404" s="196"/>
      <c r="Q1404" s="196"/>
      <c r="R1404" s="196"/>
      <c r="S1404" s="196"/>
      <c r="T1404" s="196"/>
      <c r="U1404" s="196"/>
      <c r="V1404" s="196"/>
      <c r="W1404" s="196"/>
      <c r="X1404" s="196"/>
      <c r="Y1404" s="196"/>
      <c r="Z1404" s="196"/>
      <c r="AA1404" s="196"/>
      <c r="AB1404" s="196"/>
    </row>
    <row r="1405" spans="2:30" x14ac:dyDescent="0.25">
      <c r="B1405" s="184" t="s">
        <v>1575</v>
      </c>
      <c r="C1405" s="184"/>
      <c r="D1405" s="184"/>
      <c r="F1405" s="184" t="s">
        <v>522</v>
      </c>
      <c r="G1405" s="184"/>
      <c r="H1405" s="184"/>
      <c r="I1405" s="184"/>
      <c r="J1405" s="184" t="s">
        <v>1576</v>
      </c>
      <c r="K1405" s="184"/>
      <c r="L1405" s="184"/>
      <c r="N1405" s="184" t="s">
        <v>1577</v>
      </c>
      <c r="O1405" s="184"/>
      <c r="P1405" s="184"/>
      <c r="Q1405" s="184"/>
      <c r="R1405" s="184"/>
      <c r="S1405" s="184"/>
      <c r="T1405" s="184"/>
      <c r="U1405" s="184"/>
      <c r="V1405" s="184"/>
      <c r="W1405" s="184"/>
      <c r="X1405" s="184"/>
      <c r="Y1405" s="184"/>
      <c r="Z1405" s="184"/>
      <c r="AA1405" s="184"/>
      <c r="AC1405" s="198">
        <v>2000</v>
      </c>
      <c r="AD1405" s="198"/>
    </row>
    <row r="1406" spans="2:30" x14ac:dyDescent="0.25">
      <c r="C1406" s="157" t="s">
        <v>2</v>
      </c>
      <c r="G1406" s="157" t="s">
        <v>2</v>
      </c>
      <c r="K1406" s="157" t="s">
        <v>2</v>
      </c>
      <c r="O1406" s="196" t="s">
        <v>1578</v>
      </c>
      <c r="P1406" s="196"/>
      <c r="Q1406" s="196"/>
      <c r="R1406" s="196"/>
      <c r="S1406" s="196"/>
      <c r="T1406" s="196"/>
      <c r="U1406" s="196"/>
      <c r="V1406" s="196"/>
      <c r="W1406" s="196"/>
      <c r="X1406" s="196"/>
      <c r="Y1406" s="196"/>
      <c r="Z1406" s="196"/>
      <c r="AA1406" s="196"/>
      <c r="AB1406" s="196"/>
      <c r="AC1406" s="197">
        <v>1000</v>
      </c>
      <c r="AD1406" s="197"/>
    </row>
    <row r="1407" spans="2:30" x14ac:dyDescent="0.25">
      <c r="C1407" s="157" t="s">
        <v>2</v>
      </c>
      <c r="G1407" s="157" t="s">
        <v>2</v>
      </c>
      <c r="K1407" s="157" t="s">
        <v>2</v>
      </c>
      <c r="O1407" s="196" t="s">
        <v>1578</v>
      </c>
      <c r="P1407" s="196"/>
      <c r="Q1407" s="196"/>
      <c r="R1407" s="196"/>
      <c r="S1407" s="196"/>
      <c r="T1407" s="196"/>
      <c r="U1407" s="196"/>
      <c r="V1407" s="196"/>
      <c r="W1407" s="196"/>
      <c r="X1407" s="196"/>
      <c r="Y1407" s="196"/>
      <c r="Z1407" s="196"/>
      <c r="AA1407" s="196"/>
      <c r="AB1407" s="196"/>
      <c r="AC1407" s="197">
        <v>1000</v>
      </c>
      <c r="AD1407" s="197"/>
    </row>
    <row r="1408" spans="2:30" x14ac:dyDescent="0.25">
      <c r="B1408" s="184" t="s">
        <v>1579</v>
      </c>
      <c r="C1408" s="184"/>
      <c r="D1408" s="184"/>
      <c r="F1408" s="184" t="s">
        <v>522</v>
      </c>
      <c r="G1408" s="184"/>
      <c r="H1408" s="184"/>
      <c r="I1408" s="184"/>
      <c r="J1408" s="184" t="s">
        <v>1580</v>
      </c>
      <c r="K1408" s="184"/>
      <c r="L1408" s="184"/>
      <c r="N1408" s="184" t="s">
        <v>1581</v>
      </c>
      <c r="O1408" s="184"/>
      <c r="P1408" s="184"/>
      <c r="Q1408" s="184"/>
      <c r="R1408" s="184"/>
      <c r="S1408" s="184"/>
      <c r="T1408" s="184"/>
      <c r="U1408" s="184"/>
      <c r="V1408" s="184"/>
      <c r="W1408" s="184"/>
      <c r="X1408" s="184"/>
      <c r="Y1408" s="184"/>
      <c r="Z1408" s="184"/>
      <c r="AA1408" s="184"/>
      <c r="AC1408" s="198">
        <v>2075</v>
      </c>
      <c r="AD1408" s="198"/>
    </row>
    <row r="1409" spans="2:30" x14ac:dyDescent="0.25">
      <c r="C1409" s="157" t="s">
        <v>2</v>
      </c>
      <c r="G1409" s="157" t="s">
        <v>2</v>
      </c>
      <c r="K1409" s="157" t="s">
        <v>2</v>
      </c>
      <c r="O1409" s="196" t="s">
        <v>1524</v>
      </c>
      <c r="P1409" s="196"/>
      <c r="Q1409" s="196"/>
      <c r="R1409" s="196"/>
      <c r="S1409" s="196"/>
      <c r="T1409" s="196"/>
      <c r="U1409" s="196"/>
      <c r="V1409" s="196"/>
      <c r="W1409" s="196"/>
      <c r="X1409" s="196"/>
      <c r="Y1409" s="196"/>
      <c r="Z1409" s="196"/>
      <c r="AA1409" s="196"/>
      <c r="AB1409" s="196"/>
    </row>
    <row r="1410" spans="2:30" x14ac:dyDescent="0.25">
      <c r="B1410" s="184" t="s">
        <v>1582</v>
      </c>
      <c r="C1410" s="184"/>
      <c r="D1410" s="184"/>
      <c r="F1410" s="184" t="s">
        <v>522</v>
      </c>
      <c r="G1410" s="184"/>
      <c r="H1410" s="184"/>
      <c r="I1410" s="184"/>
      <c r="J1410" s="184" t="s">
        <v>1583</v>
      </c>
      <c r="K1410" s="184"/>
      <c r="L1410" s="184"/>
      <c r="N1410" s="184" t="s">
        <v>1584</v>
      </c>
      <c r="O1410" s="184"/>
      <c r="P1410" s="184"/>
      <c r="Q1410" s="184"/>
      <c r="R1410" s="184"/>
      <c r="S1410" s="184"/>
      <c r="T1410" s="184"/>
      <c r="U1410" s="184"/>
      <c r="V1410" s="184"/>
      <c r="W1410" s="184"/>
      <c r="X1410" s="184"/>
      <c r="Y1410" s="184"/>
      <c r="Z1410" s="184"/>
      <c r="AA1410" s="184"/>
      <c r="AC1410" s="198">
        <v>1000</v>
      </c>
      <c r="AD1410" s="198"/>
    </row>
    <row r="1411" spans="2:30" x14ac:dyDescent="0.25">
      <c r="C1411" s="157" t="s">
        <v>2</v>
      </c>
      <c r="G1411" s="157" t="s">
        <v>2</v>
      </c>
      <c r="K1411" s="157" t="s">
        <v>2</v>
      </c>
      <c r="O1411" s="196" t="s">
        <v>1585</v>
      </c>
      <c r="P1411" s="196"/>
      <c r="Q1411" s="196"/>
      <c r="R1411" s="196"/>
      <c r="S1411" s="196"/>
      <c r="T1411" s="196"/>
      <c r="U1411" s="196"/>
      <c r="V1411" s="196"/>
      <c r="W1411" s="196"/>
      <c r="X1411" s="196"/>
      <c r="Y1411" s="196"/>
      <c r="Z1411" s="196"/>
      <c r="AA1411" s="196"/>
      <c r="AB1411" s="196"/>
    </row>
    <row r="1412" spans="2:30" x14ac:dyDescent="0.25">
      <c r="B1412" s="184" t="s">
        <v>1586</v>
      </c>
      <c r="C1412" s="184"/>
      <c r="D1412" s="184"/>
      <c r="F1412" s="184" t="s">
        <v>522</v>
      </c>
      <c r="G1412" s="184"/>
      <c r="H1412" s="184"/>
      <c r="I1412" s="184"/>
      <c r="J1412" s="184" t="s">
        <v>1587</v>
      </c>
      <c r="K1412" s="184"/>
      <c r="L1412" s="184"/>
      <c r="N1412" s="184" t="s">
        <v>1588</v>
      </c>
      <c r="O1412" s="184"/>
      <c r="P1412" s="184"/>
      <c r="Q1412" s="184"/>
      <c r="R1412" s="184"/>
      <c r="S1412" s="184"/>
      <c r="T1412" s="184"/>
      <c r="U1412" s="184"/>
      <c r="V1412" s="184"/>
      <c r="W1412" s="184"/>
      <c r="X1412" s="184"/>
      <c r="Y1412" s="184"/>
      <c r="Z1412" s="184"/>
      <c r="AA1412" s="184"/>
      <c r="AC1412" s="198">
        <v>148.15</v>
      </c>
      <c r="AD1412" s="198"/>
    </row>
    <row r="1413" spans="2:30" x14ac:dyDescent="0.25">
      <c r="C1413" s="157" t="s">
        <v>2</v>
      </c>
      <c r="G1413" s="157" t="s">
        <v>2</v>
      </c>
      <c r="K1413" s="157" t="s">
        <v>2</v>
      </c>
      <c r="O1413" s="196" t="s">
        <v>1524</v>
      </c>
      <c r="P1413" s="196"/>
      <c r="Q1413" s="196"/>
      <c r="R1413" s="196"/>
      <c r="S1413" s="196"/>
      <c r="T1413" s="196"/>
      <c r="U1413" s="196"/>
      <c r="V1413" s="196"/>
      <c r="W1413" s="196"/>
      <c r="X1413" s="196"/>
      <c r="Y1413" s="196"/>
      <c r="Z1413" s="196"/>
      <c r="AA1413" s="196"/>
      <c r="AB1413" s="196"/>
    </row>
    <row r="1414" spans="2:30" x14ac:dyDescent="0.25">
      <c r="B1414" s="184" t="s">
        <v>1589</v>
      </c>
      <c r="C1414" s="184"/>
      <c r="D1414" s="184"/>
      <c r="F1414" s="184" t="s">
        <v>568</v>
      </c>
      <c r="G1414" s="184"/>
      <c r="H1414" s="184"/>
      <c r="I1414" s="184"/>
      <c r="J1414" s="184" t="s">
        <v>1590</v>
      </c>
      <c r="K1414" s="184"/>
      <c r="L1414" s="184"/>
      <c r="N1414" s="184" t="s">
        <v>1591</v>
      </c>
      <c r="O1414" s="184"/>
      <c r="P1414" s="184"/>
      <c r="Q1414" s="184"/>
      <c r="R1414" s="184"/>
      <c r="S1414" s="184"/>
      <c r="T1414" s="184"/>
      <c r="U1414" s="184"/>
      <c r="V1414" s="184"/>
      <c r="W1414" s="184"/>
      <c r="X1414" s="184"/>
      <c r="Y1414" s="184"/>
      <c r="Z1414" s="184"/>
      <c r="AA1414" s="184"/>
      <c r="AC1414" s="198">
        <v>10581.91</v>
      </c>
      <c r="AD1414" s="198"/>
    </row>
    <row r="1415" spans="2:30" x14ac:dyDescent="0.25">
      <c r="C1415" s="157" t="s">
        <v>2</v>
      </c>
      <c r="G1415" s="157" t="s">
        <v>2</v>
      </c>
      <c r="K1415" s="157" t="s">
        <v>2</v>
      </c>
      <c r="O1415" s="196" t="s">
        <v>1592</v>
      </c>
      <c r="P1415" s="196"/>
      <c r="Q1415" s="196"/>
      <c r="R1415" s="196"/>
      <c r="S1415" s="196"/>
      <c r="T1415" s="196"/>
      <c r="U1415" s="196"/>
      <c r="V1415" s="196"/>
      <c r="W1415" s="196"/>
      <c r="X1415" s="196"/>
      <c r="Y1415" s="196"/>
      <c r="Z1415" s="196"/>
      <c r="AA1415" s="196"/>
      <c r="AB1415" s="196"/>
      <c r="AC1415" s="197">
        <v>630</v>
      </c>
      <c r="AD1415" s="197"/>
    </row>
    <row r="1416" spans="2:30" x14ac:dyDescent="0.25">
      <c r="C1416" s="157" t="s">
        <v>2</v>
      </c>
      <c r="G1416" s="157" t="s">
        <v>2</v>
      </c>
      <c r="K1416" s="157" t="s">
        <v>2</v>
      </c>
      <c r="O1416" s="196" t="s">
        <v>1593</v>
      </c>
      <c r="P1416" s="196"/>
      <c r="Q1416" s="196"/>
      <c r="R1416" s="196"/>
      <c r="S1416" s="196"/>
      <c r="T1416" s="196"/>
      <c r="U1416" s="196"/>
      <c r="V1416" s="196"/>
      <c r="W1416" s="196"/>
      <c r="X1416" s="196"/>
      <c r="Y1416" s="196"/>
      <c r="Z1416" s="196"/>
      <c r="AA1416" s="196"/>
      <c r="AB1416" s="196"/>
      <c r="AC1416" s="197">
        <v>1170</v>
      </c>
      <c r="AD1416" s="197"/>
    </row>
    <row r="1417" spans="2:30" x14ac:dyDescent="0.25">
      <c r="C1417" s="157" t="s">
        <v>2</v>
      </c>
      <c r="G1417" s="157" t="s">
        <v>2</v>
      </c>
      <c r="K1417" s="157" t="s">
        <v>2</v>
      </c>
      <c r="O1417" s="196" t="s">
        <v>1594</v>
      </c>
      <c r="P1417" s="196"/>
      <c r="Q1417" s="196"/>
      <c r="R1417" s="196"/>
      <c r="S1417" s="196"/>
      <c r="T1417" s="196"/>
      <c r="U1417" s="196"/>
      <c r="V1417" s="196"/>
      <c r="W1417" s="196"/>
      <c r="X1417" s="196"/>
      <c r="Y1417" s="196"/>
      <c r="Z1417" s="196"/>
      <c r="AA1417" s="196"/>
      <c r="AB1417" s="196"/>
      <c r="AC1417" s="197">
        <v>2295</v>
      </c>
      <c r="AD1417" s="197"/>
    </row>
    <row r="1418" spans="2:30" x14ac:dyDescent="0.25">
      <c r="C1418" s="157" t="s">
        <v>2</v>
      </c>
      <c r="G1418" s="157" t="s">
        <v>2</v>
      </c>
      <c r="K1418" s="157" t="s">
        <v>2</v>
      </c>
      <c r="O1418" s="196" t="s">
        <v>1595</v>
      </c>
      <c r="P1418" s="196"/>
      <c r="Q1418" s="196"/>
      <c r="R1418" s="196"/>
      <c r="S1418" s="196"/>
      <c r="T1418" s="196"/>
      <c r="U1418" s="196"/>
      <c r="V1418" s="196"/>
      <c r="W1418" s="196"/>
      <c r="X1418" s="196"/>
      <c r="Y1418" s="196"/>
      <c r="Z1418" s="196"/>
      <c r="AA1418" s="196"/>
      <c r="AB1418" s="196"/>
      <c r="AC1418" s="197">
        <v>4386.91</v>
      </c>
      <c r="AD1418" s="197"/>
    </row>
    <row r="1419" spans="2:30" x14ac:dyDescent="0.25">
      <c r="C1419" s="157" t="s">
        <v>2</v>
      </c>
      <c r="G1419" s="157" t="s">
        <v>2</v>
      </c>
      <c r="K1419" s="157" t="s">
        <v>2</v>
      </c>
      <c r="O1419" s="196" t="s">
        <v>1596</v>
      </c>
      <c r="P1419" s="196"/>
      <c r="Q1419" s="196"/>
      <c r="R1419" s="196"/>
      <c r="S1419" s="196"/>
      <c r="T1419" s="196"/>
      <c r="U1419" s="196"/>
      <c r="V1419" s="196"/>
      <c r="W1419" s="196"/>
      <c r="X1419" s="196"/>
      <c r="Y1419" s="196"/>
      <c r="Z1419" s="196"/>
      <c r="AA1419" s="196"/>
      <c r="AB1419" s="196"/>
      <c r="AC1419" s="197">
        <v>900</v>
      </c>
      <c r="AD1419" s="197"/>
    </row>
    <row r="1420" spans="2:30" x14ac:dyDescent="0.25">
      <c r="C1420" s="157" t="s">
        <v>2</v>
      </c>
      <c r="G1420" s="157" t="s">
        <v>2</v>
      </c>
      <c r="K1420" s="157" t="s">
        <v>2</v>
      </c>
      <c r="O1420" s="196" t="s">
        <v>1597</v>
      </c>
      <c r="P1420" s="196"/>
      <c r="Q1420" s="196"/>
      <c r="R1420" s="196"/>
      <c r="S1420" s="196"/>
      <c r="T1420" s="196"/>
      <c r="U1420" s="196"/>
      <c r="V1420" s="196"/>
      <c r="W1420" s="196"/>
      <c r="X1420" s="196"/>
      <c r="Y1420" s="196"/>
      <c r="Z1420" s="196"/>
      <c r="AA1420" s="196"/>
      <c r="AB1420" s="196"/>
      <c r="AC1420" s="197">
        <v>1200</v>
      </c>
      <c r="AD1420" s="197"/>
    </row>
    <row r="1421" spans="2:30" x14ac:dyDescent="0.25">
      <c r="B1421" s="184" t="s">
        <v>677</v>
      </c>
      <c r="C1421" s="184"/>
      <c r="D1421" s="184"/>
      <c r="F1421" s="184" t="s">
        <v>568</v>
      </c>
      <c r="G1421" s="184"/>
      <c r="H1421" s="184"/>
      <c r="I1421" s="184"/>
      <c r="J1421" s="184" t="s">
        <v>678</v>
      </c>
      <c r="K1421" s="184"/>
      <c r="L1421" s="184"/>
      <c r="N1421" s="184" t="s">
        <v>679</v>
      </c>
      <c r="O1421" s="184"/>
      <c r="P1421" s="184"/>
      <c r="Q1421" s="184"/>
      <c r="R1421" s="184"/>
      <c r="S1421" s="184"/>
      <c r="T1421" s="184"/>
      <c r="U1421" s="184"/>
      <c r="V1421" s="184"/>
      <c r="W1421" s="184"/>
      <c r="X1421" s="184"/>
      <c r="Y1421" s="184"/>
      <c r="Z1421" s="184"/>
      <c r="AA1421" s="184"/>
      <c r="AC1421" s="198">
        <v>48.93</v>
      </c>
      <c r="AD1421" s="198"/>
    </row>
    <row r="1422" spans="2:30" x14ac:dyDescent="0.25">
      <c r="C1422" s="157" t="s">
        <v>2</v>
      </c>
      <c r="G1422" s="157" t="s">
        <v>2</v>
      </c>
      <c r="K1422" s="157" t="s">
        <v>2</v>
      </c>
      <c r="O1422" s="196" t="s">
        <v>680</v>
      </c>
      <c r="P1422" s="196"/>
      <c r="Q1422" s="196"/>
      <c r="R1422" s="196"/>
      <c r="S1422" s="196"/>
      <c r="T1422" s="196"/>
      <c r="U1422" s="196"/>
      <c r="V1422" s="196"/>
      <c r="W1422" s="196"/>
      <c r="X1422" s="196"/>
      <c r="Y1422" s="196"/>
      <c r="Z1422" s="196"/>
      <c r="AA1422" s="196"/>
      <c r="AB1422" s="196"/>
      <c r="AC1422" s="197">
        <v>25.67</v>
      </c>
      <c r="AD1422" s="197"/>
    </row>
    <row r="1423" spans="2:30" x14ac:dyDescent="0.25">
      <c r="C1423" s="157" t="s">
        <v>2</v>
      </c>
      <c r="G1423" s="157" t="s">
        <v>2</v>
      </c>
      <c r="K1423" s="157" t="s">
        <v>2</v>
      </c>
      <c r="O1423" s="196" t="s">
        <v>680</v>
      </c>
      <c r="P1423" s="196"/>
      <c r="Q1423" s="196"/>
      <c r="R1423" s="196"/>
      <c r="S1423" s="196"/>
      <c r="T1423" s="196"/>
      <c r="U1423" s="196"/>
      <c r="V1423" s="196"/>
      <c r="W1423" s="196"/>
      <c r="X1423" s="196"/>
      <c r="Y1423" s="196"/>
      <c r="Z1423" s="196"/>
      <c r="AA1423" s="196"/>
      <c r="AB1423" s="196"/>
      <c r="AC1423" s="197">
        <v>23.26</v>
      </c>
      <c r="AD1423" s="197"/>
    </row>
    <row r="1424" spans="2:30" x14ac:dyDescent="0.25">
      <c r="B1424" s="184" t="s">
        <v>1598</v>
      </c>
      <c r="C1424" s="184"/>
      <c r="D1424" s="184"/>
      <c r="F1424" s="184" t="s">
        <v>682</v>
      </c>
      <c r="G1424" s="184"/>
      <c r="H1424" s="184"/>
      <c r="I1424" s="184"/>
      <c r="J1424" s="184" t="s">
        <v>1550</v>
      </c>
      <c r="K1424" s="184"/>
      <c r="L1424" s="184"/>
      <c r="N1424" s="184" t="s">
        <v>1551</v>
      </c>
      <c r="O1424" s="184"/>
      <c r="P1424" s="184"/>
      <c r="Q1424" s="184"/>
      <c r="R1424" s="184"/>
      <c r="S1424" s="184"/>
      <c r="T1424" s="184"/>
      <c r="U1424" s="184"/>
      <c r="V1424" s="184"/>
      <c r="W1424" s="184"/>
      <c r="X1424" s="184"/>
      <c r="Y1424" s="184"/>
      <c r="Z1424" s="184"/>
      <c r="AA1424" s="184"/>
      <c r="AC1424" s="198">
        <v>1564.49</v>
      </c>
      <c r="AD1424" s="198"/>
    </row>
    <row r="1425" spans="2:30" x14ac:dyDescent="0.25">
      <c r="C1425" s="157" t="s">
        <v>2</v>
      </c>
      <c r="G1425" s="157" t="s">
        <v>2</v>
      </c>
      <c r="K1425" s="157" t="s">
        <v>2</v>
      </c>
      <c r="O1425" s="196" t="s">
        <v>1599</v>
      </c>
      <c r="P1425" s="196"/>
      <c r="Q1425" s="196"/>
      <c r="R1425" s="196"/>
      <c r="S1425" s="196"/>
      <c r="T1425" s="196"/>
      <c r="U1425" s="196"/>
      <c r="V1425" s="196"/>
      <c r="W1425" s="196"/>
      <c r="X1425" s="196"/>
      <c r="Y1425" s="196"/>
      <c r="Z1425" s="196"/>
      <c r="AA1425" s="196"/>
      <c r="AB1425" s="196"/>
    </row>
    <row r="1426" spans="2:30" x14ac:dyDescent="0.25">
      <c r="B1426" s="184" t="s">
        <v>1600</v>
      </c>
      <c r="C1426" s="184"/>
      <c r="D1426" s="184"/>
      <c r="F1426" s="184" t="s">
        <v>682</v>
      </c>
      <c r="G1426" s="184"/>
      <c r="H1426" s="184"/>
      <c r="I1426" s="184"/>
      <c r="J1426" s="184" t="s">
        <v>1572</v>
      </c>
      <c r="K1426" s="184"/>
      <c r="L1426" s="184"/>
      <c r="N1426" s="184" t="s">
        <v>1573</v>
      </c>
      <c r="O1426" s="184"/>
      <c r="P1426" s="184"/>
      <c r="Q1426" s="184"/>
      <c r="R1426" s="184"/>
      <c r="S1426" s="184"/>
      <c r="T1426" s="184"/>
      <c r="U1426" s="184"/>
      <c r="V1426" s="184"/>
      <c r="W1426" s="184"/>
      <c r="X1426" s="184"/>
      <c r="Y1426" s="184"/>
      <c r="Z1426" s="184"/>
      <c r="AA1426" s="184"/>
      <c r="AC1426" s="198">
        <v>1200</v>
      </c>
      <c r="AD1426" s="198"/>
    </row>
    <row r="1427" spans="2:30" x14ac:dyDescent="0.25">
      <c r="C1427" s="157" t="s">
        <v>2</v>
      </c>
      <c r="G1427" s="157" t="s">
        <v>2</v>
      </c>
      <c r="K1427" s="157" t="s">
        <v>2</v>
      </c>
      <c r="O1427" s="196" t="s">
        <v>1574</v>
      </c>
      <c r="P1427" s="196"/>
      <c r="Q1427" s="196"/>
      <c r="R1427" s="196"/>
      <c r="S1427" s="196"/>
      <c r="T1427" s="196"/>
      <c r="U1427" s="196"/>
      <c r="V1427" s="196"/>
      <c r="W1427" s="196"/>
      <c r="X1427" s="196"/>
      <c r="Y1427" s="196"/>
      <c r="Z1427" s="196"/>
      <c r="AA1427" s="196"/>
      <c r="AB1427" s="196"/>
    </row>
    <row r="1428" spans="2:30" x14ac:dyDescent="0.25">
      <c r="B1428" s="184" t="s">
        <v>1601</v>
      </c>
      <c r="C1428" s="184"/>
      <c r="D1428" s="184"/>
      <c r="F1428" s="184" t="s">
        <v>682</v>
      </c>
      <c r="G1428" s="184"/>
      <c r="H1428" s="184"/>
      <c r="I1428" s="184"/>
      <c r="J1428" s="184" t="s">
        <v>1602</v>
      </c>
      <c r="K1428" s="184"/>
      <c r="L1428" s="184"/>
      <c r="N1428" s="184" t="s">
        <v>1603</v>
      </c>
      <c r="O1428" s="184"/>
      <c r="P1428" s="184"/>
      <c r="Q1428" s="184"/>
      <c r="R1428" s="184"/>
      <c r="S1428" s="184"/>
      <c r="T1428" s="184"/>
      <c r="U1428" s="184"/>
      <c r="V1428" s="184"/>
      <c r="W1428" s="184"/>
      <c r="X1428" s="184"/>
      <c r="Y1428" s="184"/>
      <c r="Z1428" s="184"/>
      <c r="AA1428" s="184"/>
      <c r="AC1428" s="198">
        <v>2370.59</v>
      </c>
      <c r="AD1428" s="198"/>
    </row>
    <row r="1429" spans="2:30" x14ac:dyDescent="0.25">
      <c r="C1429" s="157" t="s">
        <v>2</v>
      </c>
      <c r="G1429" s="157" t="s">
        <v>2</v>
      </c>
      <c r="K1429" s="157" t="s">
        <v>2</v>
      </c>
      <c r="O1429" s="196" t="s">
        <v>1604</v>
      </c>
      <c r="P1429" s="196"/>
      <c r="Q1429" s="196"/>
      <c r="R1429" s="196"/>
      <c r="S1429" s="196"/>
      <c r="T1429" s="196"/>
      <c r="U1429" s="196"/>
      <c r="V1429" s="196"/>
      <c r="W1429" s="196"/>
      <c r="X1429" s="196"/>
      <c r="Y1429" s="196"/>
      <c r="Z1429" s="196"/>
      <c r="AA1429" s="196"/>
      <c r="AB1429" s="196"/>
    </row>
    <row r="1430" spans="2:30" x14ac:dyDescent="0.25">
      <c r="B1430" s="184" t="s">
        <v>1605</v>
      </c>
      <c r="C1430" s="184"/>
      <c r="D1430" s="184"/>
      <c r="F1430" s="184" t="s">
        <v>682</v>
      </c>
      <c r="G1430" s="184"/>
      <c r="H1430" s="184"/>
      <c r="I1430" s="184"/>
      <c r="J1430" s="184" t="s">
        <v>1606</v>
      </c>
      <c r="K1430" s="184"/>
      <c r="L1430" s="184"/>
      <c r="N1430" s="184" t="s">
        <v>1607</v>
      </c>
      <c r="O1430" s="184"/>
      <c r="P1430" s="184"/>
      <c r="Q1430" s="184"/>
      <c r="R1430" s="184"/>
      <c r="S1430" s="184"/>
      <c r="T1430" s="184"/>
      <c r="U1430" s="184"/>
      <c r="V1430" s="184"/>
      <c r="W1430" s="184"/>
      <c r="X1430" s="184"/>
      <c r="Y1430" s="184"/>
      <c r="Z1430" s="184"/>
      <c r="AA1430" s="184"/>
      <c r="AC1430" s="198">
        <v>3200</v>
      </c>
      <c r="AD1430" s="198"/>
    </row>
    <row r="1431" spans="2:30" x14ac:dyDescent="0.25">
      <c r="C1431" s="157" t="s">
        <v>2</v>
      </c>
      <c r="G1431" s="157" t="s">
        <v>2</v>
      </c>
      <c r="K1431" s="157" t="s">
        <v>2</v>
      </c>
      <c r="O1431" s="196" t="s">
        <v>1608</v>
      </c>
      <c r="P1431" s="196"/>
      <c r="Q1431" s="196"/>
      <c r="R1431" s="196"/>
      <c r="S1431" s="196"/>
      <c r="T1431" s="196"/>
      <c r="U1431" s="196"/>
      <c r="V1431" s="196"/>
      <c r="W1431" s="196"/>
      <c r="X1431" s="196"/>
      <c r="Y1431" s="196"/>
      <c r="Z1431" s="196"/>
      <c r="AA1431" s="196"/>
      <c r="AB1431" s="196"/>
      <c r="AC1431" s="197">
        <v>1350</v>
      </c>
      <c r="AD1431" s="197"/>
    </row>
    <row r="1432" spans="2:30" x14ac:dyDescent="0.25">
      <c r="C1432" s="157" t="s">
        <v>2</v>
      </c>
      <c r="G1432" s="157" t="s">
        <v>2</v>
      </c>
      <c r="K1432" s="157" t="s">
        <v>2</v>
      </c>
      <c r="O1432" s="196" t="s">
        <v>1608</v>
      </c>
      <c r="P1432" s="196"/>
      <c r="Q1432" s="196"/>
      <c r="R1432" s="196"/>
      <c r="S1432" s="196"/>
      <c r="T1432" s="196"/>
      <c r="U1432" s="196"/>
      <c r="V1432" s="196"/>
      <c r="W1432" s="196"/>
      <c r="X1432" s="196"/>
      <c r="Y1432" s="196"/>
      <c r="Z1432" s="196"/>
      <c r="AA1432" s="196"/>
      <c r="AB1432" s="196"/>
      <c r="AC1432" s="197">
        <v>1850</v>
      </c>
      <c r="AD1432" s="197"/>
    </row>
    <row r="1433" spans="2:30" x14ac:dyDescent="0.25">
      <c r="B1433" s="184" t="s">
        <v>725</v>
      </c>
      <c r="C1433" s="184"/>
      <c r="D1433" s="184"/>
      <c r="F1433" s="184" t="s">
        <v>682</v>
      </c>
      <c r="G1433" s="184"/>
      <c r="H1433" s="184"/>
      <c r="I1433" s="184"/>
      <c r="J1433" s="184" t="s">
        <v>419</v>
      </c>
      <c r="K1433" s="184"/>
      <c r="L1433" s="184"/>
      <c r="N1433" s="184" t="s">
        <v>420</v>
      </c>
      <c r="O1433" s="184"/>
      <c r="P1433" s="184"/>
      <c r="Q1433" s="184"/>
      <c r="R1433" s="184"/>
      <c r="S1433" s="184"/>
      <c r="T1433" s="184"/>
      <c r="U1433" s="184"/>
      <c r="V1433" s="184"/>
      <c r="W1433" s="184"/>
      <c r="X1433" s="184"/>
      <c r="Y1433" s="184"/>
      <c r="Z1433" s="184"/>
      <c r="AA1433" s="184"/>
      <c r="AC1433" s="198">
        <v>665.69</v>
      </c>
      <c r="AD1433" s="198"/>
    </row>
    <row r="1434" spans="2:30" x14ac:dyDescent="0.25">
      <c r="C1434" s="157" t="s">
        <v>2</v>
      </c>
      <c r="G1434" s="157" t="s">
        <v>2</v>
      </c>
      <c r="K1434" s="157" t="s">
        <v>2</v>
      </c>
      <c r="O1434" s="196" t="s">
        <v>726</v>
      </c>
      <c r="P1434" s="196"/>
      <c r="Q1434" s="196"/>
      <c r="R1434" s="196"/>
      <c r="S1434" s="196"/>
      <c r="T1434" s="196"/>
      <c r="U1434" s="196"/>
      <c r="V1434" s="196"/>
      <c r="W1434" s="196"/>
      <c r="X1434" s="196"/>
      <c r="Y1434" s="196"/>
      <c r="Z1434" s="196"/>
      <c r="AA1434" s="196"/>
      <c r="AB1434" s="196"/>
    </row>
    <row r="1435" spans="2:30" x14ac:dyDescent="0.25">
      <c r="B1435" s="184" t="s">
        <v>1609</v>
      </c>
      <c r="C1435" s="184"/>
      <c r="D1435" s="184"/>
      <c r="F1435" s="184" t="s">
        <v>682</v>
      </c>
      <c r="G1435" s="184"/>
      <c r="H1435" s="184"/>
      <c r="I1435" s="184"/>
      <c r="J1435" s="184" t="s">
        <v>1587</v>
      </c>
      <c r="K1435" s="184"/>
      <c r="L1435" s="184"/>
      <c r="N1435" s="184" t="s">
        <v>1588</v>
      </c>
      <c r="O1435" s="184"/>
      <c r="P1435" s="184"/>
      <c r="Q1435" s="184"/>
      <c r="R1435" s="184"/>
      <c r="S1435" s="184"/>
      <c r="T1435" s="184"/>
      <c r="U1435" s="184"/>
      <c r="V1435" s="184"/>
      <c r="W1435" s="184"/>
      <c r="X1435" s="184"/>
      <c r="Y1435" s="184"/>
      <c r="Z1435" s="184"/>
      <c r="AA1435" s="184"/>
      <c r="AC1435" s="198">
        <v>3135</v>
      </c>
      <c r="AD1435" s="198"/>
    </row>
    <row r="1436" spans="2:30" x14ac:dyDescent="0.25">
      <c r="C1436" s="157" t="s">
        <v>2</v>
      </c>
      <c r="G1436" s="157" t="s">
        <v>2</v>
      </c>
      <c r="K1436" s="157" t="s">
        <v>2</v>
      </c>
      <c r="O1436" s="196" t="s">
        <v>1610</v>
      </c>
      <c r="P1436" s="196"/>
      <c r="Q1436" s="196"/>
      <c r="R1436" s="196"/>
      <c r="S1436" s="196"/>
      <c r="T1436" s="196"/>
      <c r="U1436" s="196"/>
      <c r="V1436" s="196"/>
      <c r="W1436" s="196"/>
      <c r="X1436" s="196"/>
      <c r="Y1436" s="196"/>
      <c r="Z1436" s="196"/>
      <c r="AA1436" s="196"/>
      <c r="AB1436" s="196"/>
    </row>
    <row r="1437" spans="2:30" x14ac:dyDescent="0.25">
      <c r="B1437" s="184" t="s">
        <v>784</v>
      </c>
      <c r="C1437" s="184"/>
      <c r="D1437" s="184"/>
      <c r="F1437" s="184" t="s">
        <v>311</v>
      </c>
      <c r="G1437" s="184"/>
      <c r="H1437" s="184"/>
      <c r="I1437" s="184"/>
      <c r="J1437" s="184" t="s">
        <v>785</v>
      </c>
      <c r="K1437" s="184"/>
      <c r="L1437" s="184"/>
      <c r="N1437" s="184" t="s">
        <v>786</v>
      </c>
      <c r="O1437" s="184"/>
      <c r="P1437" s="184"/>
      <c r="Q1437" s="184"/>
      <c r="R1437" s="184"/>
      <c r="S1437" s="184"/>
      <c r="T1437" s="184"/>
      <c r="U1437" s="184"/>
      <c r="V1437" s="184"/>
      <c r="W1437" s="184"/>
      <c r="X1437" s="184"/>
      <c r="Y1437" s="184"/>
      <c r="Z1437" s="184"/>
      <c r="AA1437" s="184"/>
      <c r="AC1437" s="198">
        <v>214.74</v>
      </c>
      <c r="AD1437" s="198"/>
    </row>
    <row r="1438" spans="2:30" x14ac:dyDescent="0.25">
      <c r="C1438" s="157" t="s">
        <v>2</v>
      </c>
      <c r="G1438" s="157" t="s">
        <v>2</v>
      </c>
      <c r="K1438" s="157" t="s">
        <v>2</v>
      </c>
      <c r="O1438" s="196" t="s">
        <v>1611</v>
      </c>
      <c r="P1438" s="196"/>
      <c r="Q1438" s="196"/>
      <c r="R1438" s="196"/>
      <c r="S1438" s="196"/>
      <c r="T1438" s="196"/>
      <c r="U1438" s="196"/>
      <c r="V1438" s="196"/>
      <c r="W1438" s="196"/>
      <c r="X1438" s="196"/>
      <c r="Y1438" s="196"/>
      <c r="Z1438" s="196"/>
      <c r="AA1438" s="196"/>
      <c r="AB1438" s="196"/>
    </row>
    <row r="1439" spans="2:30" x14ac:dyDescent="0.25">
      <c r="B1439" s="184" t="s">
        <v>1612</v>
      </c>
      <c r="C1439" s="184"/>
      <c r="D1439" s="184"/>
      <c r="F1439" s="184" t="s">
        <v>427</v>
      </c>
      <c r="G1439" s="184"/>
      <c r="H1439" s="184"/>
      <c r="I1439" s="184"/>
      <c r="J1439" s="184" t="s">
        <v>1613</v>
      </c>
      <c r="K1439" s="184"/>
      <c r="L1439" s="184"/>
      <c r="N1439" s="184" t="s">
        <v>1614</v>
      </c>
      <c r="O1439" s="184"/>
      <c r="P1439" s="184"/>
      <c r="Q1439" s="184"/>
      <c r="R1439" s="184"/>
      <c r="S1439" s="184"/>
      <c r="T1439" s="184"/>
      <c r="U1439" s="184"/>
      <c r="V1439" s="184"/>
      <c r="W1439" s="184"/>
      <c r="X1439" s="184"/>
      <c r="Y1439" s="184"/>
      <c r="Z1439" s="184"/>
      <c r="AA1439" s="184"/>
      <c r="AC1439" s="198">
        <v>13300</v>
      </c>
      <c r="AD1439" s="198"/>
    </row>
    <row r="1440" spans="2:30" x14ac:dyDescent="0.25">
      <c r="C1440" s="157" t="s">
        <v>2</v>
      </c>
      <c r="G1440" s="157" t="s">
        <v>2</v>
      </c>
      <c r="K1440" s="157" t="s">
        <v>2</v>
      </c>
      <c r="O1440" s="196" t="s">
        <v>1615</v>
      </c>
      <c r="P1440" s="196"/>
      <c r="Q1440" s="196"/>
      <c r="R1440" s="196"/>
      <c r="S1440" s="196"/>
      <c r="T1440" s="196"/>
      <c r="U1440" s="196"/>
      <c r="V1440" s="196"/>
      <c r="W1440" s="196"/>
      <c r="X1440" s="196"/>
      <c r="Y1440" s="196"/>
      <c r="Z1440" s="196"/>
      <c r="AA1440" s="196"/>
      <c r="AB1440" s="196"/>
    </row>
    <row r="1441" spans="1:30" ht="21.75" customHeight="1" x14ac:dyDescent="0.25"/>
    <row r="1442" spans="1:30" ht="12" customHeight="1" x14ac:dyDescent="0.25"/>
    <row r="1443" spans="1:30" ht="13.5" customHeight="1" x14ac:dyDescent="0.25">
      <c r="A1443" s="182" t="s">
        <v>380</v>
      </c>
      <c r="B1443" s="182"/>
      <c r="C1443" s="182"/>
      <c r="D1443" s="182"/>
      <c r="E1443" s="182"/>
      <c r="F1443" s="182"/>
      <c r="G1443" s="182"/>
      <c r="H1443" s="182"/>
      <c r="I1443" s="182"/>
      <c r="J1443" s="182"/>
      <c r="K1443" s="182"/>
      <c r="L1443" s="182"/>
      <c r="M1443" s="182"/>
      <c r="R1443" s="183" t="s">
        <v>1616</v>
      </c>
      <c r="S1443" s="183"/>
      <c r="T1443" s="183"/>
      <c r="U1443" s="183"/>
      <c r="V1443" s="183"/>
      <c r="W1443" s="183"/>
      <c r="X1443" s="183"/>
      <c r="Y1443" s="183"/>
      <c r="Z1443" s="183"/>
      <c r="AA1443" s="183"/>
      <c r="AB1443" s="183"/>
      <c r="AC1443" s="183"/>
      <c r="AD1443" s="183"/>
    </row>
    <row r="1444" spans="1:30" ht="25.5" customHeight="1" x14ac:dyDescent="0.25">
      <c r="C1444" s="188" t="s">
        <v>290</v>
      </c>
      <c r="D1444" s="188"/>
      <c r="E1444" s="188"/>
      <c r="F1444" s="188"/>
      <c r="G1444" s="188"/>
      <c r="H1444" s="188"/>
      <c r="I1444" s="188"/>
      <c r="J1444" s="188"/>
      <c r="K1444" s="188"/>
      <c r="L1444" s="188"/>
      <c r="M1444" s="188"/>
      <c r="N1444" s="188"/>
      <c r="O1444" s="188"/>
      <c r="P1444" s="188"/>
      <c r="Q1444" s="188"/>
      <c r="R1444" s="188"/>
      <c r="S1444" s="188"/>
      <c r="T1444" s="188"/>
      <c r="U1444" s="188"/>
      <c r="V1444" s="188"/>
      <c r="W1444" s="188"/>
      <c r="X1444" s="188"/>
      <c r="Y1444" s="188"/>
      <c r="Z1444" s="188"/>
      <c r="AA1444" s="188"/>
      <c r="AB1444" s="188"/>
      <c r="AC1444" s="188"/>
    </row>
    <row r="1445" spans="1:30" ht="7.5" customHeight="1" x14ac:dyDescent="0.25"/>
    <row r="1446" spans="1:30" ht="18.75" customHeight="1" x14ac:dyDescent="0.25">
      <c r="I1446" s="202" t="s">
        <v>291</v>
      </c>
      <c r="J1446" s="202"/>
      <c r="K1446" s="202"/>
      <c r="L1446" s="202"/>
      <c r="M1446" s="202"/>
      <c r="N1446" s="202"/>
      <c r="O1446" s="202"/>
      <c r="P1446" s="202"/>
      <c r="S1446" s="203" t="s">
        <v>292</v>
      </c>
      <c r="T1446" s="203"/>
      <c r="U1446" s="203"/>
      <c r="V1446" s="203"/>
      <c r="W1446" s="203"/>
      <c r="X1446" s="203"/>
      <c r="Y1446" s="203"/>
    </row>
    <row r="1447" spans="1:30" ht="6.75" customHeight="1" x14ac:dyDescent="0.25"/>
    <row r="1448" spans="1:30" ht="14.25" customHeight="1" x14ac:dyDescent="0.25">
      <c r="A1448" s="199" t="s">
        <v>1539</v>
      </c>
      <c r="B1448" s="199"/>
      <c r="C1448" s="199"/>
      <c r="D1448" s="199"/>
      <c r="E1448" s="199"/>
      <c r="F1448" s="199"/>
      <c r="G1448" s="199"/>
      <c r="H1448" s="199"/>
      <c r="I1448" s="199"/>
      <c r="J1448" s="199"/>
      <c r="K1448" s="199"/>
      <c r="L1448" s="199"/>
      <c r="M1448" s="199"/>
      <c r="N1448" s="199"/>
      <c r="O1448" s="199"/>
    </row>
    <row r="1449" spans="1:30" x14ac:dyDescent="0.25">
      <c r="B1449" s="200" t="s">
        <v>294</v>
      </c>
      <c r="C1449" s="200"/>
      <c r="D1449" s="200"/>
      <c r="F1449" s="200" t="s">
        <v>295</v>
      </c>
      <c r="G1449" s="200"/>
      <c r="H1449" s="200"/>
      <c r="I1449" s="200"/>
      <c r="J1449" s="200" t="s">
        <v>296</v>
      </c>
      <c r="K1449" s="200"/>
      <c r="L1449" s="200"/>
      <c r="N1449" s="200" t="s">
        <v>297</v>
      </c>
      <c r="O1449" s="200"/>
      <c r="P1449" s="200"/>
      <c r="Q1449" s="200"/>
      <c r="R1449" s="200"/>
      <c r="S1449" s="200"/>
      <c r="T1449" s="200"/>
      <c r="U1449" s="200"/>
      <c r="V1449" s="200"/>
      <c r="W1449" s="200"/>
      <c r="X1449" s="200"/>
      <c r="Y1449" s="200"/>
      <c r="Z1449" s="200"/>
      <c r="AA1449" s="200"/>
      <c r="AC1449" s="201" t="s">
        <v>298</v>
      </c>
      <c r="AD1449" s="201"/>
    </row>
    <row r="1450" spans="1:30" x14ac:dyDescent="0.25">
      <c r="B1450" s="184" t="s">
        <v>1617</v>
      </c>
      <c r="C1450" s="184"/>
      <c r="D1450" s="184"/>
      <c r="F1450" s="184" t="s">
        <v>522</v>
      </c>
      <c r="G1450" s="184"/>
      <c r="H1450" s="184"/>
      <c r="I1450" s="184"/>
      <c r="J1450" s="184" t="s">
        <v>1618</v>
      </c>
      <c r="K1450" s="184"/>
      <c r="L1450" s="184"/>
      <c r="N1450" s="184" t="s">
        <v>1619</v>
      </c>
      <c r="O1450" s="184"/>
      <c r="P1450" s="184"/>
      <c r="Q1450" s="184"/>
      <c r="R1450" s="184"/>
      <c r="S1450" s="184"/>
      <c r="T1450" s="184"/>
      <c r="U1450" s="184"/>
      <c r="V1450" s="184"/>
      <c r="W1450" s="184"/>
      <c r="X1450" s="184"/>
      <c r="Y1450" s="184"/>
      <c r="Z1450" s="184"/>
      <c r="AA1450" s="184"/>
      <c r="AC1450" s="198">
        <v>5000</v>
      </c>
      <c r="AD1450" s="198"/>
    </row>
    <row r="1451" spans="1:30" x14ac:dyDescent="0.25">
      <c r="C1451" s="157" t="s">
        <v>2</v>
      </c>
      <c r="G1451" s="157" t="s">
        <v>2</v>
      </c>
      <c r="K1451" s="157" t="s">
        <v>2</v>
      </c>
      <c r="O1451" s="196" t="s">
        <v>1620</v>
      </c>
      <c r="P1451" s="196"/>
      <c r="Q1451" s="196"/>
      <c r="R1451" s="196"/>
      <c r="S1451" s="196"/>
      <c r="T1451" s="196"/>
      <c r="U1451" s="196"/>
      <c r="V1451" s="196"/>
      <c r="W1451" s="196"/>
      <c r="X1451" s="196"/>
      <c r="Y1451" s="196"/>
      <c r="Z1451" s="196"/>
      <c r="AA1451" s="196"/>
      <c r="AB1451" s="196"/>
    </row>
    <row r="1452" spans="1:30" x14ac:dyDescent="0.25">
      <c r="B1452" s="184" t="s">
        <v>1534</v>
      </c>
      <c r="C1452" s="184"/>
      <c r="D1452" s="184"/>
      <c r="F1452" s="184" t="s">
        <v>522</v>
      </c>
      <c r="G1452" s="184"/>
      <c r="H1452" s="184"/>
      <c r="I1452" s="184"/>
      <c r="J1452" s="184" t="s">
        <v>1535</v>
      </c>
      <c r="K1452" s="184"/>
      <c r="L1452" s="184"/>
      <c r="N1452" s="184" t="s">
        <v>1536</v>
      </c>
      <c r="O1452" s="184"/>
      <c r="P1452" s="184"/>
      <c r="Q1452" s="184"/>
      <c r="R1452" s="184"/>
      <c r="S1452" s="184"/>
      <c r="T1452" s="184"/>
      <c r="U1452" s="184"/>
      <c r="V1452" s="184"/>
      <c r="W1452" s="184"/>
      <c r="X1452" s="184"/>
      <c r="Y1452" s="184"/>
      <c r="Z1452" s="184"/>
      <c r="AA1452" s="184"/>
      <c r="AC1452" s="198">
        <v>2800</v>
      </c>
      <c r="AD1452" s="198"/>
    </row>
    <row r="1453" spans="1:30" x14ac:dyDescent="0.25">
      <c r="C1453" s="157" t="s">
        <v>2</v>
      </c>
      <c r="G1453" s="157" t="s">
        <v>2</v>
      </c>
      <c r="K1453" s="157" t="s">
        <v>2</v>
      </c>
      <c r="O1453" s="196" t="s">
        <v>1537</v>
      </c>
      <c r="P1453" s="196"/>
      <c r="Q1453" s="196"/>
      <c r="R1453" s="196"/>
      <c r="S1453" s="196"/>
      <c r="T1453" s="196"/>
      <c r="U1453" s="196"/>
      <c r="V1453" s="196"/>
      <c r="W1453" s="196"/>
      <c r="X1453" s="196"/>
      <c r="Y1453" s="196"/>
      <c r="Z1453" s="196"/>
      <c r="AA1453" s="196"/>
      <c r="AB1453" s="196"/>
    </row>
    <row r="1454" spans="1:30" x14ac:dyDescent="0.25">
      <c r="B1454" s="184" t="s">
        <v>1621</v>
      </c>
      <c r="C1454" s="184"/>
      <c r="D1454" s="184"/>
      <c r="F1454" s="184" t="s">
        <v>522</v>
      </c>
      <c r="G1454" s="184"/>
      <c r="H1454" s="184"/>
      <c r="I1454" s="184"/>
      <c r="J1454" s="184" t="s">
        <v>1472</v>
      </c>
      <c r="K1454" s="184"/>
      <c r="L1454" s="184"/>
      <c r="N1454" s="184" t="s">
        <v>1473</v>
      </c>
      <c r="O1454" s="184"/>
      <c r="P1454" s="184"/>
      <c r="Q1454" s="184"/>
      <c r="R1454" s="184"/>
      <c r="S1454" s="184"/>
      <c r="T1454" s="184"/>
      <c r="U1454" s="184"/>
      <c r="V1454" s="184"/>
      <c r="W1454" s="184"/>
      <c r="X1454" s="184"/>
      <c r="Y1454" s="184"/>
      <c r="Z1454" s="184"/>
      <c r="AA1454" s="184"/>
      <c r="AC1454" s="198">
        <v>6210</v>
      </c>
      <c r="AD1454" s="198"/>
    </row>
    <row r="1455" spans="1:30" x14ac:dyDescent="0.25">
      <c r="C1455" s="157" t="s">
        <v>2</v>
      </c>
      <c r="G1455" s="157" t="s">
        <v>2</v>
      </c>
      <c r="K1455" s="157" t="s">
        <v>2</v>
      </c>
      <c r="O1455" s="196" t="s">
        <v>1524</v>
      </c>
      <c r="P1455" s="196"/>
      <c r="Q1455" s="196"/>
      <c r="R1455" s="196"/>
      <c r="S1455" s="196"/>
      <c r="T1455" s="196"/>
      <c r="U1455" s="196"/>
      <c r="V1455" s="196"/>
      <c r="W1455" s="196"/>
      <c r="X1455" s="196"/>
      <c r="Y1455" s="196"/>
      <c r="Z1455" s="196"/>
      <c r="AA1455" s="196"/>
      <c r="AB1455" s="196"/>
      <c r="AC1455" s="197">
        <v>1080</v>
      </c>
      <c r="AD1455" s="197"/>
    </row>
    <row r="1456" spans="1:30" x14ac:dyDescent="0.25">
      <c r="C1456" s="157" t="s">
        <v>2</v>
      </c>
      <c r="G1456" s="157" t="s">
        <v>2</v>
      </c>
      <c r="K1456" s="157" t="s">
        <v>2</v>
      </c>
      <c r="O1456" s="196" t="s">
        <v>1524</v>
      </c>
      <c r="P1456" s="196"/>
      <c r="Q1456" s="196"/>
      <c r="R1456" s="196"/>
      <c r="S1456" s="196"/>
      <c r="T1456" s="196"/>
      <c r="U1456" s="196"/>
      <c r="V1456" s="196"/>
      <c r="W1456" s="196"/>
      <c r="X1456" s="196"/>
      <c r="Y1456" s="196"/>
      <c r="Z1456" s="196"/>
      <c r="AA1456" s="196"/>
      <c r="AB1456" s="196"/>
      <c r="AC1456" s="197">
        <v>1350</v>
      </c>
      <c r="AD1456" s="197"/>
    </row>
    <row r="1457" spans="1:30" x14ac:dyDescent="0.25">
      <c r="C1457" s="157" t="s">
        <v>2</v>
      </c>
      <c r="G1457" s="157" t="s">
        <v>2</v>
      </c>
      <c r="K1457" s="157" t="s">
        <v>2</v>
      </c>
      <c r="O1457" s="196" t="s">
        <v>1524</v>
      </c>
      <c r="P1457" s="196"/>
      <c r="Q1457" s="196"/>
      <c r="R1457" s="196"/>
      <c r="S1457" s="196"/>
      <c r="T1457" s="196"/>
      <c r="U1457" s="196"/>
      <c r="V1457" s="196"/>
      <c r="W1457" s="196"/>
      <c r="X1457" s="196"/>
      <c r="Y1457" s="196"/>
      <c r="Z1457" s="196"/>
      <c r="AA1457" s="196"/>
      <c r="AB1457" s="196"/>
      <c r="AC1457" s="197">
        <v>1890</v>
      </c>
      <c r="AD1457" s="197"/>
    </row>
    <row r="1458" spans="1:30" x14ac:dyDescent="0.25">
      <c r="C1458" s="157" t="s">
        <v>2</v>
      </c>
      <c r="G1458" s="157" t="s">
        <v>2</v>
      </c>
      <c r="K1458" s="157" t="s">
        <v>2</v>
      </c>
      <c r="O1458" s="196" t="s">
        <v>1524</v>
      </c>
      <c r="P1458" s="196"/>
      <c r="Q1458" s="196"/>
      <c r="R1458" s="196"/>
      <c r="S1458" s="196"/>
      <c r="T1458" s="196"/>
      <c r="U1458" s="196"/>
      <c r="V1458" s="196"/>
      <c r="W1458" s="196"/>
      <c r="X1458" s="196"/>
      <c r="Y1458" s="196"/>
      <c r="Z1458" s="196"/>
      <c r="AA1458" s="196"/>
      <c r="AB1458" s="196"/>
      <c r="AC1458" s="197">
        <v>1890</v>
      </c>
      <c r="AD1458" s="197"/>
    </row>
    <row r="1459" spans="1:30" x14ac:dyDescent="0.25">
      <c r="B1459" s="184" t="s">
        <v>1622</v>
      </c>
      <c r="C1459" s="184"/>
      <c r="D1459" s="184"/>
      <c r="F1459" s="184" t="s">
        <v>682</v>
      </c>
      <c r="G1459" s="184"/>
      <c r="H1459" s="184"/>
      <c r="I1459" s="184"/>
      <c r="J1459" s="184" t="s">
        <v>1618</v>
      </c>
      <c r="K1459" s="184"/>
      <c r="L1459" s="184"/>
      <c r="N1459" s="184" t="s">
        <v>1619</v>
      </c>
      <c r="O1459" s="184"/>
      <c r="P1459" s="184"/>
      <c r="Q1459" s="184"/>
      <c r="R1459" s="184"/>
      <c r="S1459" s="184"/>
      <c r="T1459" s="184"/>
      <c r="U1459" s="184"/>
      <c r="V1459" s="184"/>
      <c r="W1459" s="184"/>
      <c r="X1459" s="184"/>
      <c r="Y1459" s="184"/>
      <c r="Z1459" s="184"/>
      <c r="AA1459" s="184"/>
      <c r="AC1459" s="198">
        <v>5000</v>
      </c>
      <c r="AD1459" s="198"/>
    </row>
    <row r="1460" spans="1:30" x14ac:dyDescent="0.25">
      <c r="C1460" s="157" t="s">
        <v>2</v>
      </c>
      <c r="G1460" s="157" t="s">
        <v>2</v>
      </c>
      <c r="K1460" s="157" t="s">
        <v>2</v>
      </c>
      <c r="O1460" s="196" t="s">
        <v>1620</v>
      </c>
      <c r="P1460" s="196"/>
      <c r="Q1460" s="196"/>
      <c r="R1460" s="196"/>
      <c r="S1460" s="196"/>
      <c r="T1460" s="196"/>
      <c r="U1460" s="196"/>
      <c r="V1460" s="196"/>
      <c r="W1460" s="196"/>
      <c r="X1460" s="196"/>
      <c r="Y1460" s="196"/>
      <c r="Z1460" s="196"/>
      <c r="AA1460" s="196"/>
      <c r="AB1460" s="196"/>
    </row>
    <row r="1461" spans="1:30" x14ac:dyDescent="0.25">
      <c r="B1461" s="184" t="s">
        <v>1623</v>
      </c>
      <c r="C1461" s="184"/>
      <c r="D1461" s="184"/>
      <c r="F1461" s="184" t="s">
        <v>682</v>
      </c>
      <c r="G1461" s="184"/>
      <c r="H1461" s="184"/>
      <c r="I1461" s="184"/>
      <c r="J1461" s="184" t="s">
        <v>1624</v>
      </c>
      <c r="K1461" s="184"/>
      <c r="L1461" s="184"/>
      <c r="N1461" s="184" t="s">
        <v>1625</v>
      </c>
      <c r="O1461" s="184"/>
      <c r="P1461" s="184"/>
      <c r="Q1461" s="184"/>
      <c r="R1461" s="184"/>
      <c r="S1461" s="184"/>
      <c r="T1461" s="184"/>
      <c r="U1461" s="184"/>
      <c r="V1461" s="184"/>
      <c r="W1461" s="184"/>
      <c r="X1461" s="184"/>
      <c r="Y1461" s="184"/>
      <c r="Z1461" s="184"/>
      <c r="AA1461" s="184"/>
      <c r="AC1461" s="198">
        <v>2000</v>
      </c>
      <c r="AD1461" s="198"/>
    </row>
    <row r="1462" spans="1:30" x14ac:dyDescent="0.25">
      <c r="C1462" s="157" t="s">
        <v>2</v>
      </c>
      <c r="G1462" s="157" t="s">
        <v>2</v>
      </c>
      <c r="K1462" s="157" t="s">
        <v>2</v>
      </c>
      <c r="O1462" s="196" t="s">
        <v>1626</v>
      </c>
      <c r="P1462" s="196"/>
      <c r="Q1462" s="196"/>
      <c r="R1462" s="196"/>
      <c r="S1462" s="196"/>
      <c r="T1462" s="196"/>
      <c r="U1462" s="196"/>
      <c r="V1462" s="196"/>
      <c r="W1462" s="196"/>
      <c r="X1462" s="196"/>
      <c r="Y1462" s="196"/>
      <c r="Z1462" s="196"/>
      <c r="AA1462" s="196"/>
      <c r="AB1462" s="196"/>
    </row>
    <row r="1463" spans="1:30" ht="6" customHeight="1" x14ac:dyDescent="0.25"/>
    <row r="1464" spans="1:30" ht="16.5" customHeight="1" x14ac:dyDescent="0.25">
      <c r="A1464" s="182" t="s">
        <v>1627</v>
      </c>
      <c r="B1464" s="182"/>
      <c r="C1464" s="182"/>
      <c r="D1464" s="182"/>
      <c r="E1464" s="182"/>
      <c r="F1464" s="182"/>
      <c r="G1464" s="182"/>
      <c r="H1464" s="182"/>
      <c r="I1464" s="182"/>
      <c r="J1464" s="182"/>
      <c r="K1464" s="182"/>
      <c r="L1464" s="182"/>
      <c r="M1464" s="182"/>
      <c r="N1464" s="182"/>
      <c r="O1464" s="182"/>
      <c r="P1464" s="182"/>
      <c r="Q1464" s="182"/>
      <c r="R1464" s="182"/>
      <c r="S1464" s="182"/>
      <c r="U1464" s="157" t="s">
        <v>2</v>
      </c>
      <c r="W1464" s="157" t="s">
        <v>2</v>
      </c>
      <c r="Y1464" s="194" t="s">
        <v>1061</v>
      </c>
      <c r="Z1464" s="194"/>
      <c r="AC1464" s="195">
        <v>128730.62</v>
      </c>
      <c r="AD1464" s="195"/>
    </row>
    <row r="1465" spans="1:30" ht="6.75" customHeight="1" x14ac:dyDescent="0.25"/>
    <row r="1466" spans="1:30" ht="14.25" customHeight="1" x14ac:dyDescent="0.25">
      <c r="A1466" s="199" t="s">
        <v>1628</v>
      </c>
      <c r="B1466" s="199"/>
      <c r="C1466" s="199"/>
      <c r="D1466" s="199"/>
      <c r="E1466" s="199"/>
      <c r="F1466" s="199"/>
      <c r="G1466" s="199"/>
      <c r="H1466" s="199"/>
      <c r="I1466" s="199"/>
      <c r="J1466" s="199"/>
      <c r="K1466" s="199"/>
      <c r="L1466" s="199"/>
      <c r="M1466" s="199"/>
      <c r="N1466" s="199"/>
      <c r="O1466" s="199"/>
    </row>
    <row r="1467" spans="1:30" x14ac:dyDescent="0.25">
      <c r="B1467" s="200" t="s">
        <v>294</v>
      </c>
      <c r="C1467" s="200"/>
      <c r="D1467" s="200"/>
      <c r="F1467" s="200" t="s">
        <v>295</v>
      </c>
      <c r="G1467" s="200"/>
      <c r="H1467" s="200"/>
      <c r="I1467" s="200"/>
      <c r="J1467" s="200" t="s">
        <v>296</v>
      </c>
      <c r="K1467" s="200"/>
      <c r="L1467" s="200"/>
      <c r="N1467" s="200" t="s">
        <v>297</v>
      </c>
      <c r="O1467" s="200"/>
      <c r="P1467" s="200"/>
      <c r="Q1467" s="200"/>
      <c r="R1467" s="200"/>
      <c r="S1467" s="200"/>
      <c r="T1467" s="200"/>
      <c r="U1467" s="200"/>
      <c r="V1467" s="200"/>
      <c r="W1467" s="200"/>
      <c r="X1467" s="200"/>
      <c r="Y1467" s="200"/>
      <c r="Z1467" s="200"/>
      <c r="AA1467" s="200"/>
      <c r="AC1467" s="201" t="s">
        <v>298</v>
      </c>
      <c r="AD1467" s="201"/>
    </row>
    <row r="1468" spans="1:30" x14ac:dyDescent="0.25">
      <c r="B1468" s="184" t="s">
        <v>567</v>
      </c>
      <c r="C1468" s="184"/>
      <c r="D1468" s="184"/>
      <c r="F1468" s="184" t="s">
        <v>568</v>
      </c>
      <c r="G1468" s="184"/>
      <c r="H1468" s="184"/>
      <c r="I1468" s="184"/>
      <c r="J1468" s="184" t="s">
        <v>569</v>
      </c>
      <c r="K1468" s="184"/>
      <c r="L1468" s="184"/>
      <c r="N1468" s="184" t="s">
        <v>570</v>
      </c>
      <c r="O1468" s="184"/>
      <c r="P1468" s="184"/>
      <c r="Q1468" s="184"/>
      <c r="R1468" s="184"/>
      <c r="S1468" s="184"/>
      <c r="T1468" s="184"/>
      <c r="U1468" s="184"/>
      <c r="V1468" s="184"/>
      <c r="W1468" s="184"/>
      <c r="X1468" s="184"/>
      <c r="Y1468" s="184"/>
      <c r="Z1468" s="184"/>
      <c r="AA1468" s="184"/>
      <c r="AC1468" s="198">
        <v>2500</v>
      </c>
      <c r="AD1468" s="198"/>
    </row>
    <row r="1469" spans="1:30" x14ac:dyDescent="0.25">
      <c r="C1469" s="157" t="s">
        <v>2</v>
      </c>
      <c r="G1469" s="157" t="s">
        <v>2</v>
      </c>
      <c r="K1469" s="157" t="s">
        <v>2</v>
      </c>
      <c r="O1469" s="196" t="s">
        <v>571</v>
      </c>
      <c r="P1469" s="196"/>
      <c r="Q1469" s="196"/>
      <c r="R1469" s="196"/>
      <c r="S1469" s="196"/>
      <c r="T1469" s="196"/>
      <c r="U1469" s="196"/>
      <c r="V1469" s="196"/>
      <c r="W1469" s="196"/>
      <c r="X1469" s="196"/>
      <c r="Y1469" s="196"/>
      <c r="Z1469" s="196"/>
      <c r="AA1469" s="196"/>
      <c r="AB1469" s="196"/>
    </row>
    <row r="1470" spans="1:30" x14ac:dyDescent="0.25">
      <c r="B1470" s="184" t="s">
        <v>713</v>
      </c>
      <c r="C1470" s="184"/>
      <c r="D1470" s="184"/>
      <c r="F1470" s="184" t="s">
        <v>682</v>
      </c>
      <c r="G1470" s="184"/>
      <c r="H1470" s="184"/>
      <c r="I1470" s="184"/>
      <c r="J1470" s="184" t="s">
        <v>347</v>
      </c>
      <c r="K1470" s="184"/>
      <c r="L1470" s="184"/>
      <c r="N1470" s="184" t="s">
        <v>348</v>
      </c>
      <c r="O1470" s="184"/>
      <c r="P1470" s="184"/>
      <c r="Q1470" s="184"/>
      <c r="R1470" s="184"/>
      <c r="S1470" s="184"/>
      <c r="T1470" s="184"/>
      <c r="U1470" s="184"/>
      <c r="V1470" s="184"/>
      <c r="W1470" s="184"/>
      <c r="X1470" s="184"/>
      <c r="Y1470" s="184"/>
      <c r="Z1470" s="184"/>
      <c r="AA1470" s="184"/>
      <c r="AC1470" s="198">
        <v>1789</v>
      </c>
      <c r="AD1470" s="198"/>
    </row>
    <row r="1471" spans="1:30" x14ac:dyDescent="0.25">
      <c r="C1471" s="157" t="s">
        <v>2</v>
      </c>
      <c r="G1471" s="157" t="s">
        <v>2</v>
      </c>
      <c r="K1471" s="157" t="s">
        <v>2</v>
      </c>
      <c r="O1471" s="196" t="s">
        <v>714</v>
      </c>
      <c r="P1471" s="196"/>
      <c r="Q1471" s="196"/>
      <c r="R1471" s="196"/>
      <c r="S1471" s="196"/>
      <c r="T1471" s="196"/>
      <c r="U1471" s="196"/>
      <c r="V1471" s="196"/>
      <c r="W1471" s="196"/>
      <c r="X1471" s="196"/>
      <c r="Y1471" s="196"/>
      <c r="Z1471" s="196"/>
      <c r="AA1471" s="196"/>
      <c r="AB1471" s="196"/>
    </row>
    <row r="1472" spans="1:30" ht="6" customHeight="1" x14ac:dyDescent="0.25"/>
    <row r="1473" spans="1:30" ht="16.5" customHeight="1" x14ac:dyDescent="0.25">
      <c r="A1473" s="182" t="s">
        <v>1629</v>
      </c>
      <c r="B1473" s="182"/>
      <c r="C1473" s="182"/>
      <c r="D1473" s="182"/>
      <c r="E1473" s="182"/>
      <c r="F1473" s="182"/>
      <c r="G1473" s="182"/>
      <c r="H1473" s="182"/>
      <c r="I1473" s="182"/>
      <c r="J1473" s="182"/>
      <c r="K1473" s="182"/>
      <c r="L1473" s="182"/>
      <c r="M1473" s="182"/>
      <c r="N1473" s="182"/>
      <c r="O1473" s="182"/>
      <c r="P1473" s="182"/>
      <c r="Q1473" s="182"/>
      <c r="R1473" s="182"/>
      <c r="S1473" s="182"/>
      <c r="U1473" s="157" t="s">
        <v>2</v>
      </c>
      <c r="W1473" s="157" t="s">
        <v>2</v>
      </c>
      <c r="Y1473" s="194" t="s">
        <v>1061</v>
      </c>
      <c r="Z1473" s="194"/>
      <c r="AC1473" s="195">
        <v>4289</v>
      </c>
      <c r="AD1473" s="195"/>
    </row>
    <row r="1474" spans="1:30" ht="6.75" customHeight="1" x14ac:dyDescent="0.25"/>
    <row r="1475" spans="1:30" ht="14.25" customHeight="1" x14ac:dyDescent="0.25">
      <c r="A1475" s="199" t="s">
        <v>1630</v>
      </c>
      <c r="B1475" s="199"/>
      <c r="C1475" s="199"/>
      <c r="D1475" s="199"/>
      <c r="E1475" s="199"/>
      <c r="F1475" s="199"/>
      <c r="G1475" s="199"/>
      <c r="H1475" s="199"/>
      <c r="I1475" s="199"/>
      <c r="J1475" s="199"/>
      <c r="K1475" s="199"/>
      <c r="L1475" s="199"/>
      <c r="M1475" s="199"/>
      <c r="N1475" s="199"/>
      <c r="O1475" s="199"/>
    </row>
    <row r="1476" spans="1:30" x14ac:dyDescent="0.25">
      <c r="B1476" s="200" t="s">
        <v>294</v>
      </c>
      <c r="C1476" s="200"/>
      <c r="D1476" s="200"/>
      <c r="F1476" s="200" t="s">
        <v>295</v>
      </c>
      <c r="G1476" s="200"/>
      <c r="H1476" s="200"/>
      <c r="I1476" s="200"/>
      <c r="J1476" s="200" t="s">
        <v>296</v>
      </c>
      <c r="K1476" s="200"/>
      <c r="L1476" s="200"/>
      <c r="N1476" s="200" t="s">
        <v>297</v>
      </c>
      <c r="O1476" s="200"/>
      <c r="P1476" s="200"/>
      <c r="Q1476" s="200"/>
      <c r="R1476" s="200"/>
      <c r="S1476" s="200"/>
      <c r="T1476" s="200"/>
      <c r="U1476" s="200"/>
      <c r="V1476" s="200"/>
      <c r="W1476" s="200"/>
      <c r="X1476" s="200"/>
      <c r="Y1476" s="200"/>
      <c r="Z1476" s="200"/>
      <c r="AA1476" s="200"/>
      <c r="AC1476" s="201" t="s">
        <v>298</v>
      </c>
      <c r="AD1476" s="201"/>
    </row>
    <row r="1477" spans="1:30" x14ac:dyDescent="0.25">
      <c r="B1477" s="184" t="s">
        <v>1631</v>
      </c>
      <c r="C1477" s="184"/>
      <c r="D1477" s="184"/>
      <c r="F1477" s="184" t="s">
        <v>1632</v>
      </c>
      <c r="G1477" s="184"/>
      <c r="H1477" s="184"/>
      <c r="I1477" s="184"/>
      <c r="J1477" s="184" t="s">
        <v>1633</v>
      </c>
      <c r="K1477" s="184"/>
      <c r="L1477" s="184"/>
      <c r="N1477" s="184" t="s">
        <v>1634</v>
      </c>
      <c r="O1477" s="184"/>
      <c r="P1477" s="184"/>
      <c r="Q1477" s="184"/>
      <c r="R1477" s="184"/>
      <c r="S1477" s="184"/>
      <c r="T1477" s="184"/>
      <c r="U1477" s="184"/>
      <c r="V1477" s="184"/>
      <c r="W1477" s="184"/>
      <c r="X1477" s="184"/>
      <c r="Y1477" s="184"/>
      <c r="Z1477" s="184"/>
      <c r="AA1477" s="184"/>
      <c r="AC1477" s="198">
        <v>-2000</v>
      </c>
      <c r="AD1477" s="198"/>
    </row>
    <row r="1478" spans="1:30" x14ac:dyDescent="0.25">
      <c r="C1478" s="157" t="s">
        <v>2</v>
      </c>
      <c r="G1478" s="157" t="s">
        <v>2</v>
      </c>
      <c r="K1478" s="157" t="s">
        <v>2</v>
      </c>
      <c r="O1478" s="196" t="s">
        <v>1635</v>
      </c>
      <c r="P1478" s="196"/>
      <c r="Q1478" s="196"/>
      <c r="R1478" s="196"/>
      <c r="S1478" s="196"/>
      <c r="T1478" s="196"/>
      <c r="U1478" s="196"/>
      <c r="V1478" s="196"/>
      <c r="W1478" s="196"/>
      <c r="X1478" s="196"/>
      <c r="Y1478" s="196"/>
      <c r="Z1478" s="196"/>
      <c r="AA1478" s="196"/>
      <c r="AB1478" s="196"/>
    </row>
    <row r="1479" spans="1:30" x14ac:dyDescent="0.25">
      <c r="B1479" s="184" t="s">
        <v>1636</v>
      </c>
      <c r="C1479" s="184"/>
      <c r="D1479" s="184"/>
      <c r="F1479" s="184" t="s">
        <v>427</v>
      </c>
      <c r="G1479" s="184"/>
      <c r="H1479" s="184"/>
      <c r="I1479" s="184"/>
      <c r="J1479" s="184" t="s">
        <v>1633</v>
      </c>
      <c r="K1479" s="184"/>
      <c r="L1479" s="184"/>
      <c r="N1479" s="184" t="s">
        <v>1634</v>
      </c>
      <c r="O1479" s="184"/>
      <c r="P1479" s="184"/>
      <c r="Q1479" s="184"/>
      <c r="R1479" s="184"/>
      <c r="S1479" s="184"/>
      <c r="T1479" s="184"/>
      <c r="U1479" s="184"/>
      <c r="V1479" s="184"/>
      <c r="W1479" s="184"/>
      <c r="X1479" s="184"/>
      <c r="Y1479" s="184"/>
      <c r="Z1479" s="184"/>
      <c r="AA1479" s="184"/>
      <c r="AC1479" s="198">
        <v>2000</v>
      </c>
      <c r="AD1479" s="198"/>
    </row>
    <row r="1480" spans="1:30" x14ac:dyDescent="0.25">
      <c r="C1480" s="157" t="s">
        <v>2</v>
      </c>
      <c r="G1480" s="157" t="s">
        <v>2</v>
      </c>
      <c r="K1480" s="157" t="s">
        <v>2</v>
      </c>
      <c r="O1480" s="196" t="s">
        <v>1635</v>
      </c>
      <c r="P1480" s="196"/>
      <c r="Q1480" s="196"/>
      <c r="R1480" s="196"/>
      <c r="S1480" s="196"/>
      <c r="T1480" s="196"/>
      <c r="U1480" s="196"/>
      <c r="V1480" s="196"/>
      <c r="W1480" s="196"/>
      <c r="X1480" s="196"/>
      <c r="Y1480" s="196"/>
      <c r="Z1480" s="196"/>
      <c r="AA1480" s="196"/>
      <c r="AB1480" s="196"/>
    </row>
    <row r="1481" spans="1:30" ht="6" customHeight="1" x14ac:dyDescent="0.25"/>
    <row r="1482" spans="1:30" ht="16.5" customHeight="1" x14ac:dyDescent="0.25">
      <c r="A1482" s="182" t="s">
        <v>1637</v>
      </c>
      <c r="B1482" s="182"/>
      <c r="C1482" s="182"/>
      <c r="D1482" s="182"/>
      <c r="E1482" s="182"/>
      <c r="F1482" s="182"/>
      <c r="G1482" s="182"/>
      <c r="H1482" s="182"/>
      <c r="I1482" s="182"/>
      <c r="J1482" s="182"/>
      <c r="K1482" s="182"/>
      <c r="L1482" s="182"/>
      <c r="M1482" s="182"/>
      <c r="N1482" s="182"/>
      <c r="O1482" s="182"/>
      <c r="P1482" s="182"/>
      <c r="Q1482" s="182"/>
      <c r="R1482" s="182"/>
      <c r="S1482" s="182"/>
      <c r="U1482" s="157" t="s">
        <v>2</v>
      </c>
      <c r="W1482" s="157" t="s">
        <v>2</v>
      </c>
      <c r="Y1482" s="194" t="s">
        <v>1061</v>
      </c>
      <c r="Z1482" s="194"/>
      <c r="AC1482" s="195">
        <v>0</v>
      </c>
      <c r="AD1482" s="195"/>
    </row>
    <row r="1483" spans="1:30" ht="6.75" customHeight="1" x14ac:dyDescent="0.25"/>
    <row r="1484" spans="1:30" ht="14.25" customHeight="1" x14ac:dyDescent="0.25">
      <c r="A1484" s="199" t="s">
        <v>1638</v>
      </c>
      <c r="B1484" s="199"/>
      <c r="C1484" s="199"/>
      <c r="D1484" s="199"/>
      <c r="E1484" s="199"/>
      <c r="F1484" s="199"/>
      <c r="G1484" s="199"/>
      <c r="H1484" s="199"/>
      <c r="I1484" s="199"/>
      <c r="J1484" s="199"/>
      <c r="K1484" s="199"/>
      <c r="L1484" s="199"/>
      <c r="M1484" s="199"/>
      <c r="N1484" s="199"/>
      <c r="O1484" s="199"/>
    </row>
    <row r="1485" spans="1:30" x14ac:dyDescent="0.25">
      <c r="B1485" s="200" t="s">
        <v>294</v>
      </c>
      <c r="C1485" s="200"/>
      <c r="D1485" s="200"/>
      <c r="F1485" s="200" t="s">
        <v>295</v>
      </c>
      <c r="G1485" s="200"/>
      <c r="H1485" s="200"/>
      <c r="I1485" s="200"/>
      <c r="J1485" s="200" t="s">
        <v>296</v>
      </c>
      <c r="K1485" s="200"/>
      <c r="L1485" s="200"/>
      <c r="N1485" s="200" t="s">
        <v>297</v>
      </c>
      <c r="O1485" s="200"/>
      <c r="P1485" s="200"/>
      <c r="Q1485" s="200"/>
      <c r="R1485" s="200"/>
      <c r="S1485" s="200"/>
      <c r="T1485" s="200"/>
      <c r="U1485" s="200"/>
      <c r="V1485" s="200"/>
      <c r="W1485" s="200"/>
      <c r="X1485" s="200"/>
      <c r="Y1485" s="200"/>
      <c r="Z1485" s="200"/>
      <c r="AA1485" s="200"/>
      <c r="AC1485" s="201" t="s">
        <v>298</v>
      </c>
      <c r="AD1485" s="201"/>
    </row>
    <row r="1486" spans="1:30" x14ac:dyDescent="0.25">
      <c r="B1486" s="184" t="s">
        <v>443</v>
      </c>
      <c r="C1486" s="184"/>
      <c r="D1486" s="184"/>
      <c r="F1486" s="184" t="s">
        <v>427</v>
      </c>
      <c r="G1486" s="184"/>
      <c r="H1486" s="184"/>
      <c r="I1486" s="184"/>
      <c r="J1486" s="184" t="s">
        <v>343</v>
      </c>
      <c r="K1486" s="184"/>
      <c r="L1486" s="184"/>
      <c r="N1486" s="184" t="s">
        <v>344</v>
      </c>
      <c r="O1486" s="184"/>
      <c r="P1486" s="184"/>
      <c r="Q1486" s="184"/>
      <c r="R1486" s="184"/>
      <c r="S1486" s="184"/>
      <c r="T1486" s="184"/>
      <c r="U1486" s="184"/>
      <c r="V1486" s="184"/>
      <c r="W1486" s="184"/>
      <c r="X1486" s="184"/>
      <c r="Y1486" s="184"/>
      <c r="Z1486" s="184"/>
      <c r="AA1486" s="184"/>
      <c r="AC1486" s="198">
        <v>911.65</v>
      </c>
      <c r="AD1486" s="198"/>
    </row>
    <row r="1487" spans="1:30" x14ac:dyDescent="0.25">
      <c r="C1487" s="157" t="s">
        <v>2</v>
      </c>
      <c r="G1487" s="157" t="s">
        <v>2</v>
      </c>
      <c r="K1487" s="157" t="s">
        <v>2</v>
      </c>
      <c r="O1487" s="196" t="s">
        <v>1639</v>
      </c>
      <c r="P1487" s="196"/>
      <c r="Q1487" s="196"/>
      <c r="R1487" s="196"/>
      <c r="S1487" s="196"/>
      <c r="T1487" s="196"/>
      <c r="U1487" s="196"/>
      <c r="V1487" s="196"/>
      <c r="W1487" s="196"/>
      <c r="X1487" s="196"/>
      <c r="Y1487" s="196"/>
      <c r="Z1487" s="196"/>
      <c r="AA1487" s="196"/>
      <c r="AB1487" s="196"/>
    </row>
    <row r="1488" spans="1:30" x14ac:dyDescent="0.25">
      <c r="B1488" s="184" t="s">
        <v>1640</v>
      </c>
      <c r="C1488" s="184"/>
      <c r="D1488" s="184"/>
      <c r="F1488" s="184" t="s">
        <v>568</v>
      </c>
      <c r="G1488" s="184"/>
      <c r="H1488" s="184"/>
      <c r="I1488" s="184"/>
      <c r="J1488" s="184" t="s">
        <v>1641</v>
      </c>
      <c r="K1488" s="184"/>
      <c r="L1488" s="184"/>
      <c r="N1488" s="184" t="s">
        <v>1642</v>
      </c>
      <c r="O1488" s="184"/>
      <c r="P1488" s="184"/>
      <c r="Q1488" s="184"/>
      <c r="R1488" s="184"/>
      <c r="S1488" s="184"/>
      <c r="T1488" s="184"/>
      <c r="U1488" s="184"/>
      <c r="V1488" s="184"/>
      <c r="W1488" s="184"/>
      <c r="X1488" s="184"/>
      <c r="Y1488" s="184"/>
      <c r="Z1488" s="184"/>
      <c r="AA1488" s="184"/>
      <c r="AC1488" s="198">
        <v>12000</v>
      </c>
      <c r="AD1488" s="198"/>
    </row>
    <row r="1489" spans="1:30" x14ac:dyDescent="0.25">
      <c r="C1489" s="157" t="s">
        <v>2</v>
      </c>
      <c r="G1489" s="157" t="s">
        <v>2</v>
      </c>
      <c r="K1489" s="157" t="s">
        <v>2</v>
      </c>
      <c r="O1489" s="196" t="s">
        <v>1643</v>
      </c>
      <c r="P1489" s="196"/>
      <c r="Q1489" s="196"/>
      <c r="R1489" s="196"/>
      <c r="S1489" s="196"/>
      <c r="T1489" s="196"/>
      <c r="U1489" s="196"/>
      <c r="V1489" s="196"/>
      <c r="W1489" s="196"/>
      <c r="X1489" s="196"/>
      <c r="Y1489" s="196"/>
      <c r="Z1489" s="196"/>
      <c r="AA1489" s="196"/>
      <c r="AB1489" s="196"/>
    </row>
    <row r="1490" spans="1:30" ht="6" customHeight="1" x14ac:dyDescent="0.25"/>
    <row r="1491" spans="1:30" ht="16.5" customHeight="1" x14ac:dyDescent="0.25">
      <c r="A1491" s="182" t="s">
        <v>1644</v>
      </c>
      <c r="B1491" s="182"/>
      <c r="C1491" s="182"/>
      <c r="D1491" s="182"/>
      <c r="E1491" s="182"/>
      <c r="F1491" s="182"/>
      <c r="G1491" s="182"/>
      <c r="H1491" s="182"/>
      <c r="I1491" s="182"/>
      <c r="J1491" s="182"/>
      <c r="K1491" s="182"/>
      <c r="L1491" s="182"/>
      <c r="M1491" s="182"/>
      <c r="N1491" s="182"/>
      <c r="O1491" s="182"/>
      <c r="P1491" s="182"/>
      <c r="Q1491" s="182"/>
      <c r="R1491" s="182"/>
      <c r="S1491" s="182"/>
      <c r="U1491" s="157" t="s">
        <v>2</v>
      </c>
      <c r="W1491" s="157" t="s">
        <v>2</v>
      </c>
      <c r="Y1491" s="194" t="s">
        <v>1061</v>
      </c>
      <c r="Z1491" s="194"/>
      <c r="AC1491" s="195">
        <v>12911.65</v>
      </c>
      <c r="AD1491" s="195"/>
    </row>
    <row r="1492" spans="1:30" ht="6.75" customHeight="1" x14ac:dyDescent="0.25"/>
    <row r="1493" spans="1:30" ht="14.25" customHeight="1" x14ac:dyDescent="0.25">
      <c r="A1493" s="199" t="s">
        <v>1645</v>
      </c>
      <c r="B1493" s="199"/>
      <c r="C1493" s="199"/>
      <c r="D1493" s="199"/>
      <c r="E1493" s="199"/>
      <c r="F1493" s="199"/>
      <c r="G1493" s="199"/>
      <c r="H1493" s="199"/>
      <c r="I1493" s="199"/>
      <c r="J1493" s="199"/>
      <c r="K1493" s="199"/>
      <c r="L1493" s="199"/>
      <c r="M1493" s="199"/>
      <c r="N1493" s="199"/>
      <c r="O1493" s="199"/>
    </row>
    <row r="1494" spans="1:30" x14ac:dyDescent="0.25">
      <c r="B1494" s="200" t="s">
        <v>294</v>
      </c>
      <c r="C1494" s="200"/>
      <c r="D1494" s="200"/>
      <c r="F1494" s="200" t="s">
        <v>295</v>
      </c>
      <c r="G1494" s="200"/>
      <c r="H1494" s="200"/>
      <c r="I1494" s="200"/>
      <c r="J1494" s="200" t="s">
        <v>296</v>
      </c>
      <c r="K1494" s="200"/>
      <c r="L1494" s="200"/>
      <c r="N1494" s="200" t="s">
        <v>297</v>
      </c>
      <c r="O1494" s="200"/>
      <c r="P1494" s="200"/>
      <c r="Q1494" s="200"/>
      <c r="R1494" s="200"/>
      <c r="S1494" s="200"/>
      <c r="T1494" s="200"/>
      <c r="U1494" s="200"/>
      <c r="V1494" s="200"/>
      <c r="W1494" s="200"/>
      <c r="X1494" s="200"/>
      <c r="Y1494" s="200"/>
      <c r="Z1494" s="200"/>
      <c r="AA1494" s="200"/>
      <c r="AC1494" s="201" t="s">
        <v>298</v>
      </c>
      <c r="AD1494" s="201"/>
    </row>
    <row r="1495" spans="1:30" x14ac:dyDescent="0.25">
      <c r="B1495" s="184" t="s">
        <v>304</v>
      </c>
      <c r="C1495" s="184"/>
      <c r="D1495" s="184"/>
      <c r="F1495" s="184" t="s">
        <v>305</v>
      </c>
      <c r="G1495" s="184"/>
      <c r="H1495" s="184"/>
      <c r="I1495" s="184"/>
      <c r="J1495" s="184" t="s">
        <v>306</v>
      </c>
      <c r="K1495" s="184"/>
      <c r="L1495" s="184"/>
      <c r="N1495" s="184" t="s">
        <v>307</v>
      </c>
      <c r="O1495" s="184"/>
      <c r="P1495" s="184"/>
      <c r="Q1495" s="184"/>
      <c r="R1495" s="184"/>
      <c r="S1495" s="184"/>
      <c r="T1495" s="184"/>
      <c r="U1495" s="184"/>
      <c r="V1495" s="184"/>
      <c r="W1495" s="184"/>
      <c r="X1495" s="184"/>
      <c r="Y1495" s="184"/>
      <c r="Z1495" s="184"/>
      <c r="AA1495" s="184"/>
      <c r="AC1495" s="198">
        <v>-10700</v>
      </c>
      <c r="AD1495" s="198"/>
    </row>
    <row r="1496" spans="1:30" x14ac:dyDescent="0.25">
      <c r="C1496" s="157" t="s">
        <v>2</v>
      </c>
      <c r="G1496" s="157" t="s">
        <v>2</v>
      </c>
      <c r="K1496" s="157" t="s">
        <v>2</v>
      </c>
      <c r="O1496" s="196" t="s">
        <v>309</v>
      </c>
      <c r="P1496" s="196"/>
      <c r="Q1496" s="196"/>
      <c r="R1496" s="196"/>
      <c r="S1496" s="196"/>
      <c r="T1496" s="196"/>
      <c r="U1496" s="196"/>
      <c r="V1496" s="196"/>
      <c r="W1496" s="196"/>
      <c r="X1496" s="196"/>
      <c r="Y1496" s="196"/>
      <c r="Z1496" s="196"/>
      <c r="AA1496" s="196"/>
      <c r="AB1496" s="196"/>
    </row>
    <row r="1497" spans="1:30" x14ac:dyDescent="0.25">
      <c r="B1497" s="184" t="s">
        <v>432</v>
      </c>
      <c r="C1497" s="184"/>
      <c r="D1497" s="184"/>
      <c r="F1497" s="184" t="s">
        <v>427</v>
      </c>
      <c r="G1497" s="184"/>
      <c r="H1497" s="184"/>
      <c r="I1497" s="184"/>
      <c r="J1497" s="184" t="s">
        <v>306</v>
      </c>
      <c r="K1497" s="184"/>
      <c r="L1497" s="184"/>
      <c r="N1497" s="184" t="s">
        <v>307</v>
      </c>
      <c r="O1497" s="184"/>
      <c r="P1497" s="184"/>
      <c r="Q1497" s="184"/>
      <c r="R1497" s="184"/>
      <c r="S1497" s="184"/>
      <c r="T1497" s="184"/>
      <c r="U1497" s="184"/>
      <c r="V1497" s="184"/>
      <c r="W1497" s="184"/>
      <c r="X1497" s="184"/>
      <c r="Y1497" s="184"/>
      <c r="Z1497" s="184"/>
      <c r="AA1497" s="184"/>
      <c r="AC1497" s="198">
        <v>10700</v>
      </c>
      <c r="AD1497" s="198"/>
    </row>
    <row r="1498" spans="1:30" x14ac:dyDescent="0.25">
      <c r="C1498" s="157" t="s">
        <v>2</v>
      </c>
      <c r="G1498" s="157" t="s">
        <v>2</v>
      </c>
      <c r="K1498" s="157" t="s">
        <v>2</v>
      </c>
      <c r="O1498" s="196" t="s">
        <v>309</v>
      </c>
      <c r="P1498" s="196"/>
      <c r="Q1498" s="196"/>
      <c r="R1498" s="196"/>
      <c r="S1498" s="196"/>
      <c r="T1498" s="196"/>
      <c r="U1498" s="196"/>
      <c r="V1498" s="196"/>
      <c r="W1498" s="196"/>
      <c r="X1498" s="196"/>
      <c r="Y1498" s="196"/>
      <c r="Z1498" s="196"/>
      <c r="AA1498" s="196"/>
      <c r="AB1498" s="196"/>
    </row>
    <row r="1499" spans="1:30" x14ac:dyDescent="0.25">
      <c r="B1499" s="184" t="s">
        <v>1646</v>
      </c>
      <c r="C1499" s="184"/>
      <c r="D1499" s="184"/>
      <c r="F1499" s="184" t="s">
        <v>427</v>
      </c>
      <c r="G1499" s="184"/>
      <c r="H1499" s="184"/>
      <c r="I1499" s="184"/>
      <c r="J1499" s="184" t="s">
        <v>1647</v>
      </c>
      <c r="K1499" s="184"/>
      <c r="L1499" s="184"/>
      <c r="N1499" s="184" t="s">
        <v>1648</v>
      </c>
      <c r="O1499" s="184"/>
      <c r="P1499" s="184"/>
      <c r="Q1499" s="184"/>
      <c r="R1499" s="184"/>
      <c r="S1499" s="184"/>
      <c r="T1499" s="184"/>
      <c r="U1499" s="184"/>
      <c r="V1499" s="184"/>
      <c r="W1499" s="184"/>
      <c r="X1499" s="184"/>
      <c r="Y1499" s="184"/>
      <c r="Z1499" s="184"/>
      <c r="AA1499" s="184"/>
      <c r="AC1499" s="198">
        <v>3422</v>
      </c>
      <c r="AD1499" s="198"/>
    </row>
    <row r="1500" spans="1:30" x14ac:dyDescent="0.25">
      <c r="C1500" s="157" t="s">
        <v>2</v>
      </c>
      <c r="G1500" s="157" t="s">
        <v>2</v>
      </c>
      <c r="K1500" s="157" t="s">
        <v>2</v>
      </c>
      <c r="O1500" s="196" t="s">
        <v>1649</v>
      </c>
      <c r="P1500" s="196"/>
      <c r="Q1500" s="196"/>
      <c r="R1500" s="196"/>
      <c r="S1500" s="196"/>
      <c r="T1500" s="196"/>
      <c r="U1500" s="196"/>
      <c r="V1500" s="196"/>
      <c r="W1500" s="196"/>
      <c r="X1500" s="196"/>
      <c r="Y1500" s="196"/>
      <c r="Z1500" s="196"/>
      <c r="AA1500" s="196"/>
      <c r="AB1500" s="196"/>
    </row>
    <row r="1501" spans="1:30" x14ac:dyDescent="0.25">
      <c r="B1501" s="184" t="s">
        <v>1650</v>
      </c>
      <c r="C1501" s="184"/>
      <c r="D1501" s="184"/>
      <c r="F1501" s="184" t="s">
        <v>682</v>
      </c>
      <c r="G1501" s="184"/>
      <c r="H1501" s="184"/>
      <c r="I1501" s="184"/>
      <c r="J1501" s="184" t="s">
        <v>1651</v>
      </c>
      <c r="K1501" s="184"/>
      <c r="L1501" s="184"/>
      <c r="N1501" s="184" t="s">
        <v>1652</v>
      </c>
      <c r="O1501" s="184"/>
      <c r="P1501" s="184"/>
      <c r="Q1501" s="184"/>
      <c r="R1501" s="184"/>
      <c r="S1501" s="184"/>
      <c r="T1501" s="184"/>
      <c r="U1501" s="184"/>
      <c r="V1501" s="184"/>
      <c r="W1501" s="184"/>
      <c r="X1501" s="184"/>
      <c r="Y1501" s="184"/>
      <c r="Z1501" s="184"/>
      <c r="AA1501" s="184"/>
      <c r="AC1501" s="198">
        <v>3000</v>
      </c>
      <c r="AD1501" s="198"/>
    </row>
    <row r="1502" spans="1:30" x14ac:dyDescent="0.25">
      <c r="C1502" s="157" t="s">
        <v>2</v>
      </c>
      <c r="G1502" s="157" t="s">
        <v>2</v>
      </c>
      <c r="K1502" s="157" t="s">
        <v>2</v>
      </c>
      <c r="O1502" s="196" t="s">
        <v>1653</v>
      </c>
      <c r="P1502" s="196"/>
      <c r="Q1502" s="196"/>
      <c r="R1502" s="196"/>
      <c r="S1502" s="196"/>
      <c r="T1502" s="196"/>
      <c r="U1502" s="196"/>
      <c r="V1502" s="196"/>
      <c r="W1502" s="196"/>
      <c r="X1502" s="196"/>
      <c r="Y1502" s="196"/>
      <c r="Z1502" s="196"/>
      <c r="AA1502" s="196"/>
      <c r="AB1502" s="196"/>
    </row>
    <row r="1503" spans="1:30" ht="6" customHeight="1" x14ac:dyDescent="0.25"/>
    <row r="1504" spans="1:30" ht="16.5" customHeight="1" x14ac:dyDescent="0.25">
      <c r="A1504" s="182" t="s">
        <v>1654</v>
      </c>
      <c r="B1504" s="182"/>
      <c r="C1504" s="182"/>
      <c r="D1504" s="182"/>
      <c r="E1504" s="182"/>
      <c r="F1504" s="182"/>
      <c r="G1504" s="182"/>
      <c r="H1504" s="182"/>
      <c r="I1504" s="182"/>
      <c r="J1504" s="182"/>
      <c r="K1504" s="182"/>
      <c r="L1504" s="182"/>
      <c r="M1504" s="182"/>
      <c r="N1504" s="182"/>
      <c r="O1504" s="182"/>
      <c r="P1504" s="182"/>
      <c r="Q1504" s="182"/>
      <c r="R1504" s="182"/>
      <c r="S1504" s="182"/>
      <c r="U1504" s="157" t="s">
        <v>2</v>
      </c>
      <c r="W1504" s="157" t="s">
        <v>2</v>
      </c>
      <c r="Y1504" s="194" t="s">
        <v>1061</v>
      </c>
      <c r="Z1504" s="194"/>
      <c r="AC1504" s="195">
        <v>6422</v>
      </c>
      <c r="AD1504" s="195"/>
    </row>
    <row r="1505" spans="1:30" ht="6.75" customHeight="1" x14ac:dyDescent="0.25"/>
    <row r="1506" spans="1:30" ht="5.25" customHeight="1" x14ac:dyDescent="0.25"/>
    <row r="1507" spans="1:30" ht="12" customHeight="1" x14ac:dyDescent="0.25"/>
    <row r="1508" spans="1:30" ht="13.5" customHeight="1" x14ac:dyDescent="0.25">
      <c r="A1508" s="182" t="s">
        <v>380</v>
      </c>
      <c r="B1508" s="182"/>
      <c r="C1508" s="182"/>
      <c r="D1508" s="182"/>
      <c r="E1508" s="182"/>
      <c r="F1508" s="182"/>
      <c r="G1508" s="182"/>
      <c r="H1508" s="182"/>
      <c r="I1508" s="182"/>
      <c r="J1508" s="182"/>
      <c r="K1508" s="182"/>
      <c r="L1508" s="182"/>
      <c r="M1508" s="182"/>
      <c r="R1508" s="183" t="s">
        <v>1655</v>
      </c>
      <c r="S1508" s="183"/>
      <c r="T1508" s="183"/>
      <c r="U1508" s="183"/>
      <c r="V1508" s="183"/>
      <c r="W1508" s="183"/>
      <c r="X1508" s="183"/>
      <c r="Y1508" s="183"/>
      <c r="Z1508" s="183"/>
      <c r="AA1508" s="183"/>
      <c r="AB1508" s="183"/>
      <c r="AC1508" s="183"/>
      <c r="AD1508" s="183"/>
    </row>
    <row r="1509" spans="1:30" ht="25.5" customHeight="1" x14ac:dyDescent="0.25">
      <c r="C1509" s="188" t="s">
        <v>290</v>
      </c>
      <c r="D1509" s="188"/>
      <c r="E1509" s="188"/>
      <c r="F1509" s="188"/>
      <c r="G1509" s="188"/>
      <c r="H1509" s="188"/>
      <c r="I1509" s="188"/>
      <c r="J1509" s="188"/>
      <c r="K1509" s="188"/>
      <c r="L1509" s="188"/>
      <c r="M1509" s="188"/>
      <c r="N1509" s="188"/>
      <c r="O1509" s="188"/>
      <c r="P1509" s="188"/>
      <c r="Q1509" s="188"/>
      <c r="R1509" s="188"/>
      <c r="S1509" s="188"/>
      <c r="T1509" s="188"/>
      <c r="U1509" s="188"/>
      <c r="V1509" s="188"/>
      <c r="W1509" s="188"/>
      <c r="X1509" s="188"/>
      <c r="Y1509" s="188"/>
      <c r="Z1509" s="188"/>
      <c r="AA1509" s="188"/>
      <c r="AB1509" s="188"/>
      <c r="AC1509" s="188"/>
    </row>
    <row r="1510" spans="1:30" ht="7.5" customHeight="1" x14ac:dyDescent="0.25"/>
    <row r="1511" spans="1:30" ht="18.75" customHeight="1" x14ac:dyDescent="0.25">
      <c r="I1511" s="202" t="s">
        <v>291</v>
      </c>
      <c r="J1511" s="202"/>
      <c r="K1511" s="202"/>
      <c r="L1511" s="202"/>
      <c r="M1511" s="202"/>
      <c r="N1511" s="202"/>
      <c r="O1511" s="202"/>
      <c r="P1511" s="202"/>
      <c r="S1511" s="203" t="s">
        <v>292</v>
      </c>
      <c r="T1511" s="203"/>
      <c r="U1511" s="203"/>
      <c r="V1511" s="203"/>
      <c r="W1511" s="203"/>
      <c r="X1511" s="203"/>
      <c r="Y1511" s="203"/>
    </row>
    <row r="1512" spans="1:30" ht="6.75" customHeight="1" x14ac:dyDescent="0.25"/>
    <row r="1513" spans="1:30" ht="14.25" customHeight="1" x14ac:dyDescent="0.25">
      <c r="A1513" s="199" t="s">
        <v>1656</v>
      </c>
      <c r="B1513" s="199"/>
      <c r="C1513" s="199"/>
      <c r="D1513" s="199"/>
      <c r="E1513" s="199"/>
      <c r="F1513" s="199"/>
      <c r="G1513" s="199"/>
      <c r="H1513" s="199"/>
      <c r="I1513" s="199"/>
      <c r="J1513" s="199"/>
      <c r="K1513" s="199"/>
      <c r="L1513" s="199"/>
      <c r="M1513" s="199"/>
      <c r="N1513" s="199"/>
      <c r="O1513" s="199"/>
    </row>
    <row r="1514" spans="1:30" x14ac:dyDescent="0.25">
      <c r="B1514" s="200" t="s">
        <v>294</v>
      </c>
      <c r="C1514" s="200"/>
      <c r="D1514" s="200"/>
      <c r="F1514" s="200" t="s">
        <v>295</v>
      </c>
      <c r="G1514" s="200"/>
      <c r="H1514" s="200"/>
      <c r="I1514" s="200"/>
      <c r="J1514" s="200" t="s">
        <v>296</v>
      </c>
      <c r="K1514" s="200"/>
      <c r="L1514" s="200"/>
      <c r="N1514" s="200" t="s">
        <v>297</v>
      </c>
      <c r="O1514" s="200"/>
      <c r="P1514" s="200"/>
      <c r="Q1514" s="200"/>
      <c r="R1514" s="200"/>
      <c r="S1514" s="200"/>
      <c r="T1514" s="200"/>
      <c r="U1514" s="200"/>
      <c r="V1514" s="200"/>
      <c r="W1514" s="200"/>
      <c r="X1514" s="200"/>
      <c r="Y1514" s="200"/>
      <c r="Z1514" s="200"/>
      <c r="AA1514" s="200"/>
      <c r="AC1514" s="201" t="s">
        <v>298</v>
      </c>
      <c r="AD1514" s="201"/>
    </row>
    <row r="1515" spans="1:30" x14ac:dyDescent="0.25">
      <c r="B1515" s="184" t="s">
        <v>1657</v>
      </c>
      <c r="C1515" s="184"/>
      <c r="D1515" s="184"/>
      <c r="F1515" s="184" t="s">
        <v>427</v>
      </c>
      <c r="G1515" s="184"/>
      <c r="H1515" s="184"/>
      <c r="I1515" s="184"/>
      <c r="J1515" s="184" t="s">
        <v>1263</v>
      </c>
      <c r="K1515" s="184"/>
      <c r="L1515" s="184"/>
      <c r="N1515" s="184" t="s">
        <v>1264</v>
      </c>
      <c r="O1515" s="184"/>
      <c r="P1515" s="184"/>
      <c r="Q1515" s="184"/>
      <c r="R1515" s="184"/>
      <c r="S1515" s="184"/>
      <c r="T1515" s="184"/>
      <c r="U1515" s="184"/>
      <c r="V1515" s="184"/>
      <c r="W1515" s="184"/>
      <c r="X1515" s="184"/>
      <c r="Y1515" s="184"/>
      <c r="Z1515" s="184"/>
      <c r="AA1515" s="184"/>
      <c r="AC1515" s="198">
        <v>709.66</v>
      </c>
      <c r="AD1515" s="198"/>
    </row>
    <row r="1516" spans="1:30" x14ac:dyDescent="0.25">
      <c r="C1516" s="157" t="s">
        <v>2</v>
      </c>
      <c r="G1516" s="157" t="s">
        <v>2</v>
      </c>
      <c r="K1516" s="157" t="s">
        <v>2</v>
      </c>
      <c r="O1516" s="196" t="s">
        <v>1658</v>
      </c>
      <c r="P1516" s="196"/>
      <c r="Q1516" s="196"/>
      <c r="R1516" s="196"/>
      <c r="S1516" s="196"/>
      <c r="T1516" s="196"/>
      <c r="U1516" s="196"/>
      <c r="V1516" s="196"/>
      <c r="W1516" s="196"/>
      <c r="X1516" s="196"/>
      <c r="Y1516" s="196"/>
      <c r="Z1516" s="196"/>
      <c r="AA1516" s="196"/>
      <c r="AB1516" s="196"/>
    </row>
    <row r="1517" spans="1:30" x14ac:dyDescent="0.25">
      <c r="B1517" s="184" t="s">
        <v>1659</v>
      </c>
      <c r="C1517" s="184"/>
      <c r="D1517" s="184"/>
      <c r="F1517" s="184" t="s">
        <v>522</v>
      </c>
      <c r="G1517" s="184"/>
      <c r="H1517" s="184"/>
      <c r="I1517" s="184"/>
      <c r="J1517" s="184" t="s">
        <v>1660</v>
      </c>
      <c r="K1517" s="184"/>
      <c r="L1517" s="184"/>
      <c r="N1517" s="184" t="s">
        <v>1661</v>
      </c>
      <c r="O1517" s="184"/>
      <c r="P1517" s="184"/>
      <c r="Q1517" s="184"/>
      <c r="R1517" s="184"/>
      <c r="S1517" s="184"/>
      <c r="T1517" s="184"/>
      <c r="U1517" s="184"/>
      <c r="V1517" s="184"/>
      <c r="W1517" s="184"/>
      <c r="X1517" s="184"/>
      <c r="Y1517" s="184"/>
      <c r="Z1517" s="184"/>
      <c r="AA1517" s="184"/>
      <c r="AC1517" s="198">
        <v>50066.080000000002</v>
      </c>
      <c r="AD1517" s="198"/>
    </row>
    <row r="1518" spans="1:30" x14ac:dyDescent="0.25">
      <c r="C1518" s="157" t="s">
        <v>2</v>
      </c>
      <c r="G1518" s="157" t="s">
        <v>2</v>
      </c>
      <c r="K1518" s="157" t="s">
        <v>2</v>
      </c>
      <c r="O1518" s="196" t="s">
        <v>1662</v>
      </c>
      <c r="P1518" s="196"/>
      <c r="Q1518" s="196"/>
      <c r="R1518" s="196"/>
      <c r="S1518" s="196"/>
      <c r="T1518" s="196"/>
      <c r="U1518" s="196"/>
      <c r="V1518" s="196"/>
      <c r="W1518" s="196"/>
      <c r="X1518" s="196"/>
      <c r="Y1518" s="196"/>
      <c r="Z1518" s="196"/>
      <c r="AA1518" s="196"/>
      <c r="AB1518" s="196"/>
      <c r="AC1518" s="197">
        <v>11441.83</v>
      </c>
      <c r="AD1518" s="197"/>
    </row>
    <row r="1519" spans="1:30" x14ac:dyDescent="0.25">
      <c r="C1519" s="157" t="s">
        <v>2</v>
      </c>
      <c r="G1519" s="157" t="s">
        <v>2</v>
      </c>
      <c r="K1519" s="157" t="s">
        <v>2</v>
      </c>
      <c r="O1519" s="196" t="s">
        <v>1663</v>
      </c>
      <c r="P1519" s="196"/>
      <c r="Q1519" s="196"/>
      <c r="R1519" s="196"/>
      <c r="S1519" s="196"/>
      <c r="T1519" s="196"/>
      <c r="U1519" s="196"/>
      <c r="V1519" s="196"/>
      <c r="W1519" s="196"/>
      <c r="X1519" s="196"/>
      <c r="Y1519" s="196"/>
      <c r="Z1519" s="196"/>
      <c r="AA1519" s="196"/>
      <c r="AB1519" s="196"/>
      <c r="AC1519" s="197">
        <v>26533.69</v>
      </c>
      <c r="AD1519" s="197"/>
    </row>
    <row r="1520" spans="1:30" x14ac:dyDescent="0.25">
      <c r="C1520" s="157" t="s">
        <v>2</v>
      </c>
      <c r="G1520" s="157" t="s">
        <v>2</v>
      </c>
      <c r="K1520" s="157" t="s">
        <v>2</v>
      </c>
      <c r="O1520" s="196" t="s">
        <v>1664</v>
      </c>
      <c r="P1520" s="196"/>
      <c r="Q1520" s="196"/>
      <c r="R1520" s="196"/>
      <c r="S1520" s="196"/>
      <c r="T1520" s="196"/>
      <c r="U1520" s="196"/>
      <c r="V1520" s="196"/>
      <c r="W1520" s="196"/>
      <c r="X1520" s="196"/>
      <c r="Y1520" s="196"/>
      <c r="Z1520" s="196"/>
      <c r="AA1520" s="196"/>
      <c r="AB1520" s="196"/>
      <c r="AC1520" s="197">
        <v>12090.56</v>
      </c>
      <c r="AD1520" s="197"/>
    </row>
    <row r="1521" spans="1:30" ht="6" customHeight="1" x14ac:dyDescent="0.25"/>
    <row r="1522" spans="1:30" ht="16.5" customHeight="1" x14ac:dyDescent="0.25">
      <c r="A1522" s="182" t="s">
        <v>1665</v>
      </c>
      <c r="B1522" s="182"/>
      <c r="C1522" s="182"/>
      <c r="D1522" s="182"/>
      <c r="E1522" s="182"/>
      <c r="F1522" s="182"/>
      <c r="G1522" s="182"/>
      <c r="H1522" s="182"/>
      <c r="I1522" s="182"/>
      <c r="J1522" s="182"/>
      <c r="K1522" s="182"/>
      <c r="L1522" s="182"/>
      <c r="M1522" s="182"/>
      <c r="N1522" s="182"/>
      <c r="O1522" s="182"/>
      <c r="P1522" s="182"/>
      <c r="Q1522" s="182"/>
      <c r="R1522" s="182"/>
      <c r="S1522" s="182"/>
      <c r="U1522" s="157" t="s">
        <v>2</v>
      </c>
      <c r="W1522" s="157" t="s">
        <v>2</v>
      </c>
      <c r="Y1522" s="194" t="s">
        <v>1061</v>
      </c>
      <c r="Z1522" s="194"/>
      <c r="AC1522" s="195">
        <v>50775.74</v>
      </c>
      <c r="AD1522" s="195"/>
    </row>
    <row r="1523" spans="1:30" ht="6.75" customHeight="1" x14ac:dyDescent="0.25"/>
    <row r="1524" spans="1:30" ht="14.25" customHeight="1" x14ac:dyDescent="0.25">
      <c r="A1524" s="199" t="s">
        <v>1666</v>
      </c>
      <c r="B1524" s="199"/>
      <c r="C1524" s="199"/>
      <c r="D1524" s="199"/>
      <c r="E1524" s="199"/>
      <c r="F1524" s="199"/>
      <c r="G1524" s="199"/>
      <c r="H1524" s="199"/>
      <c r="I1524" s="199"/>
      <c r="J1524" s="199"/>
      <c r="K1524" s="199"/>
      <c r="L1524" s="199"/>
      <c r="M1524" s="199"/>
      <c r="N1524" s="199"/>
      <c r="O1524" s="199"/>
    </row>
    <row r="1525" spans="1:30" x14ac:dyDescent="0.25">
      <c r="B1525" s="200" t="s">
        <v>294</v>
      </c>
      <c r="C1525" s="200"/>
      <c r="D1525" s="200"/>
      <c r="F1525" s="200" t="s">
        <v>295</v>
      </c>
      <c r="G1525" s="200"/>
      <c r="H1525" s="200"/>
      <c r="I1525" s="200"/>
      <c r="J1525" s="200" t="s">
        <v>296</v>
      </c>
      <c r="K1525" s="200"/>
      <c r="L1525" s="200"/>
      <c r="N1525" s="200" t="s">
        <v>297</v>
      </c>
      <c r="O1525" s="200"/>
      <c r="P1525" s="200"/>
      <c r="Q1525" s="200"/>
      <c r="R1525" s="200"/>
      <c r="S1525" s="200"/>
      <c r="T1525" s="200"/>
      <c r="U1525" s="200"/>
      <c r="V1525" s="200"/>
      <c r="W1525" s="200"/>
      <c r="X1525" s="200"/>
      <c r="Y1525" s="200"/>
      <c r="Z1525" s="200"/>
      <c r="AA1525" s="200"/>
      <c r="AC1525" s="201" t="s">
        <v>298</v>
      </c>
      <c r="AD1525" s="201"/>
    </row>
    <row r="1526" spans="1:30" x14ac:dyDescent="0.25">
      <c r="B1526" s="184" t="s">
        <v>1667</v>
      </c>
      <c r="C1526" s="184"/>
      <c r="D1526" s="184"/>
      <c r="F1526" s="184" t="s">
        <v>427</v>
      </c>
      <c r="G1526" s="184"/>
      <c r="H1526" s="184"/>
      <c r="I1526" s="184"/>
      <c r="J1526" s="184" t="s">
        <v>1668</v>
      </c>
      <c r="K1526" s="184"/>
      <c r="L1526" s="184"/>
      <c r="N1526" s="184" t="s">
        <v>1669</v>
      </c>
      <c r="O1526" s="184"/>
      <c r="P1526" s="184"/>
      <c r="Q1526" s="184"/>
      <c r="R1526" s="184"/>
      <c r="S1526" s="184"/>
      <c r="T1526" s="184"/>
      <c r="U1526" s="184"/>
      <c r="V1526" s="184"/>
      <c r="W1526" s="184"/>
      <c r="X1526" s="184"/>
      <c r="Y1526" s="184"/>
      <c r="Z1526" s="184"/>
      <c r="AA1526" s="184"/>
      <c r="AC1526" s="198">
        <v>3000</v>
      </c>
      <c r="AD1526" s="198"/>
    </row>
    <row r="1527" spans="1:30" x14ac:dyDescent="0.25">
      <c r="C1527" s="157" t="s">
        <v>2</v>
      </c>
      <c r="G1527" s="157" t="s">
        <v>2</v>
      </c>
      <c r="K1527" s="157" t="s">
        <v>2</v>
      </c>
      <c r="O1527" s="196" t="s">
        <v>1670</v>
      </c>
      <c r="P1527" s="196"/>
      <c r="Q1527" s="196"/>
      <c r="R1527" s="196"/>
      <c r="S1527" s="196"/>
      <c r="T1527" s="196"/>
      <c r="U1527" s="196"/>
      <c r="V1527" s="196"/>
      <c r="W1527" s="196"/>
      <c r="X1527" s="196"/>
      <c r="Y1527" s="196"/>
      <c r="Z1527" s="196"/>
      <c r="AA1527" s="196"/>
      <c r="AB1527" s="196"/>
    </row>
    <row r="1528" spans="1:30" x14ac:dyDescent="0.25">
      <c r="B1528" s="184" t="s">
        <v>1671</v>
      </c>
      <c r="C1528" s="184"/>
      <c r="D1528" s="184"/>
      <c r="F1528" s="184" t="s">
        <v>682</v>
      </c>
      <c r="G1528" s="184"/>
      <c r="H1528" s="184"/>
      <c r="I1528" s="184"/>
      <c r="J1528" s="184" t="s">
        <v>1672</v>
      </c>
      <c r="K1528" s="184"/>
      <c r="L1528" s="184"/>
      <c r="N1528" s="184" t="s">
        <v>1673</v>
      </c>
      <c r="O1528" s="184"/>
      <c r="P1528" s="184"/>
      <c r="Q1528" s="184"/>
      <c r="R1528" s="184"/>
      <c r="S1528" s="184"/>
      <c r="T1528" s="184"/>
      <c r="U1528" s="184"/>
      <c r="V1528" s="184"/>
      <c r="W1528" s="184"/>
      <c r="X1528" s="184"/>
      <c r="Y1528" s="184"/>
      <c r="Z1528" s="184"/>
      <c r="AA1528" s="184"/>
      <c r="AC1528" s="198">
        <v>7600</v>
      </c>
      <c r="AD1528" s="198"/>
    </row>
    <row r="1529" spans="1:30" x14ac:dyDescent="0.25">
      <c r="C1529" s="157" t="s">
        <v>2</v>
      </c>
      <c r="G1529" s="157" t="s">
        <v>2</v>
      </c>
      <c r="K1529" s="157" t="s">
        <v>2</v>
      </c>
      <c r="O1529" s="196" t="s">
        <v>1674</v>
      </c>
      <c r="P1529" s="196"/>
      <c r="Q1529" s="196"/>
      <c r="R1529" s="196"/>
      <c r="S1529" s="196"/>
      <c r="T1529" s="196"/>
      <c r="U1529" s="196"/>
      <c r="V1529" s="196"/>
      <c r="W1529" s="196"/>
      <c r="X1529" s="196"/>
      <c r="Y1529" s="196"/>
      <c r="Z1529" s="196"/>
      <c r="AA1529" s="196"/>
      <c r="AB1529" s="196"/>
    </row>
    <row r="1530" spans="1:30" ht="6" customHeight="1" x14ac:dyDescent="0.25"/>
    <row r="1531" spans="1:30" ht="16.5" customHeight="1" x14ac:dyDescent="0.25">
      <c r="A1531" s="182" t="s">
        <v>1675</v>
      </c>
      <c r="B1531" s="182"/>
      <c r="C1531" s="182"/>
      <c r="D1531" s="182"/>
      <c r="E1531" s="182"/>
      <c r="F1531" s="182"/>
      <c r="G1531" s="182"/>
      <c r="H1531" s="182"/>
      <c r="I1531" s="182"/>
      <c r="J1531" s="182"/>
      <c r="K1531" s="182"/>
      <c r="L1531" s="182"/>
      <c r="M1531" s="182"/>
      <c r="N1531" s="182"/>
      <c r="O1531" s="182"/>
      <c r="P1531" s="182"/>
      <c r="Q1531" s="182"/>
      <c r="R1531" s="182"/>
      <c r="S1531" s="182"/>
      <c r="U1531" s="157" t="s">
        <v>2</v>
      </c>
      <c r="W1531" s="157" t="s">
        <v>2</v>
      </c>
      <c r="Y1531" s="194" t="s">
        <v>1061</v>
      </c>
      <c r="Z1531" s="194"/>
      <c r="AC1531" s="195">
        <v>10600</v>
      </c>
      <c r="AD1531" s="195"/>
    </row>
    <row r="1532" spans="1:30" ht="6.75" customHeight="1" x14ac:dyDescent="0.25"/>
    <row r="1533" spans="1:30" ht="14.25" customHeight="1" x14ac:dyDescent="0.25">
      <c r="A1533" s="199" t="s">
        <v>1676</v>
      </c>
      <c r="B1533" s="199"/>
      <c r="C1533" s="199"/>
      <c r="D1533" s="199"/>
      <c r="E1533" s="199"/>
      <c r="F1533" s="199"/>
      <c r="G1533" s="199"/>
      <c r="H1533" s="199"/>
      <c r="I1533" s="199"/>
      <c r="J1533" s="199"/>
      <c r="K1533" s="199"/>
      <c r="L1533" s="199"/>
      <c r="M1533" s="199"/>
      <c r="N1533" s="199"/>
      <c r="O1533" s="199"/>
    </row>
    <row r="1534" spans="1:30" x14ac:dyDescent="0.25">
      <c r="B1534" s="200" t="s">
        <v>294</v>
      </c>
      <c r="C1534" s="200"/>
      <c r="D1534" s="200"/>
      <c r="F1534" s="200" t="s">
        <v>295</v>
      </c>
      <c r="G1534" s="200"/>
      <c r="H1534" s="200"/>
      <c r="I1534" s="200"/>
      <c r="J1534" s="200" t="s">
        <v>296</v>
      </c>
      <c r="K1534" s="200"/>
      <c r="L1534" s="200"/>
      <c r="N1534" s="200" t="s">
        <v>297</v>
      </c>
      <c r="O1534" s="200"/>
      <c r="P1534" s="200"/>
      <c r="Q1534" s="200"/>
      <c r="R1534" s="200"/>
      <c r="S1534" s="200"/>
      <c r="T1534" s="200"/>
      <c r="U1534" s="200"/>
      <c r="V1534" s="200"/>
      <c r="W1534" s="200"/>
      <c r="X1534" s="200"/>
      <c r="Y1534" s="200"/>
      <c r="Z1534" s="200"/>
      <c r="AA1534" s="200"/>
      <c r="AC1534" s="201" t="s">
        <v>298</v>
      </c>
      <c r="AD1534" s="201"/>
    </row>
    <row r="1535" spans="1:30" x14ac:dyDescent="0.25">
      <c r="B1535" s="184" t="s">
        <v>1677</v>
      </c>
      <c r="C1535" s="184"/>
      <c r="D1535" s="184"/>
      <c r="F1535" s="184" t="s">
        <v>522</v>
      </c>
      <c r="G1535" s="184"/>
      <c r="H1535" s="184"/>
      <c r="I1535" s="184"/>
      <c r="J1535" s="184" t="s">
        <v>1678</v>
      </c>
      <c r="K1535" s="184"/>
      <c r="L1535" s="184"/>
      <c r="N1535" s="184" t="s">
        <v>1679</v>
      </c>
      <c r="O1535" s="184"/>
      <c r="P1535" s="184"/>
      <c r="Q1535" s="184"/>
      <c r="R1535" s="184"/>
      <c r="S1535" s="184"/>
      <c r="T1535" s="184"/>
      <c r="U1535" s="184"/>
      <c r="V1535" s="184"/>
      <c r="W1535" s="184"/>
      <c r="X1535" s="184"/>
      <c r="Y1535" s="184"/>
      <c r="Z1535" s="184"/>
      <c r="AA1535" s="184"/>
      <c r="AC1535" s="198">
        <v>121525.61</v>
      </c>
      <c r="AD1535" s="198"/>
    </row>
    <row r="1536" spans="1:30" x14ac:dyDescent="0.25">
      <c r="C1536" s="157" t="s">
        <v>2</v>
      </c>
      <c r="G1536" s="157" t="s">
        <v>2</v>
      </c>
      <c r="K1536" s="157" t="s">
        <v>2</v>
      </c>
      <c r="O1536" s="196" t="s">
        <v>1680</v>
      </c>
      <c r="P1536" s="196"/>
      <c r="Q1536" s="196"/>
      <c r="R1536" s="196"/>
      <c r="S1536" s="196"/>
      <c r="T1536" s="196"/>
      <c r="U1536" s="196"/>
      <c r="V1536" s="196"/>
      <c r="W1536" s="196"/>
      <c r="X1536" s="196"/>
      <c r="Y1536" s="196"/>
      <c r="Z1536" s="196"/>
      <c r="AA1536" s="196"/>
      <c r="AB1536" s="196"/>
    </row>
    <row r="1537" spans="1:30" ht="6" customHeight="1" x14ac:dyDescent="0.25"/>
    <row r="1538" spans="1:30" ht="16.5" customHeight="1" x14ac:dyDescent="0.25">
      <c r="A1538" s="182" t="s">
        <v>1681</v>
      </c>
      <c r="B1538" s="182"/>
      <c r="C1538" s="182"/>
      <c r="D1538" s="182"/>
      <c r="E1538" s="182"/>
      <c r="F1538" s="182"/>
      <c r="G1538" s="182"/>
      <c r="H1538" s="182"/>
      <c r="I1538" s="182"/>
      <c r="J1538" s="182"/>
      <c r="K1538" s="182"/>
      <c r="L1538" s="182"/>
      <c r="M1538" s="182"/>
      <c r="N1538" s="182"/>
      <c r="O1538" s="182"/>
      <c r="P1538" s="182"/>
      <c r="Q1538" s="182"/>
      <c r="R1538" s="182"/>
      <c r="S1538" s="182"/>
      <c r="U1538" s="157" t="s">
        <v>2</v>
      </c>
      <c r="W1538" s="157" t="s">
        <v>2</v>
      </c>
      <c r="Y1538" s="194" t="s">
        <v>1061</v>
      </c>
      <c r="Z1538" s="194"/>
      <c r="AC1538" s="195">
        <v>121525.61</v>
      </c>
      <c r="AD1538" s="195"/>
    </row>
    <row r="1539" spans="1:30" ht="6.75" customHeight="1" x14ac:dyDescent="0.25"/>
    <row r="1540" spans="1:30" ht="14.25" customHeight="1" x14ac:dyDescent="0.25">
      <c r="A1540" s="199" t="s">
        <v>1682</v>
      </c>
      <c r="B1540" s="199"/>
      <c r="C1540" s="199"/>
      <c r="D1540" s="199"/>
      <c r="E1540" s="199"/>
      <c r="F1540" s="199"/>
      <c r="G1540" s="199"/>
      <c r="H1540" s="199"/>
      <c r="I1540" s="199"/>
      <c r="J1540" s="199"/>
      <c r="K1540" s="199"/>
      <c r="L1540" s="199"/>
      <c r="M1540" s="199"/>
      <c r="N1540" s="199"/>
      <c r="O1540" s="199"/>
    </row>
    <row r="1541" spans="1:30" x14ac:dyDescent="0.25">
      <c r="B1541" s="200" t="s">
        <v>294</v>
      </c>
      <c r="C1541" s="200"/>
      <c r="D1541" s="200"/>
      <c r="F1541" s="200" t="s">
        <v>295</v>
      </c>
      <c r="G1541" s="200"/>
      <c r="H1541" s="200"/>
      <c r="I1541" s="200"/>
      <c r="J1541" s="200" t="s">
        <v>296</v>
      </c>
      <c r="K1541" s="200"/>
      <c r="L1541" s="200"/>
      <c r="N1541" s="200" t="s">
        <v>297</v>
      </c>
      <c r="O1541" s="200"/>
      <c r="P1541" s="200"/>
      <c r="Q1541" s="200"/>
      <c r="R1541" s="200"/>
      <c r="S1541" s="200"/>
      <c r="T1541" s="200"/>
      <c r="U1541" s="200"/>
      <c r="V1541" s="200"/>
      <c r="W1541" s="200"/>
      <c r="X1541" s="200"/>
      <c r="Y1541" s="200"/>
      <c r="Z1541" s="200"/>
      <c r="AA1541" s="200"/>
      <c r="AC1541" s="201" t="s">
        <v>298</v>
      </c>
      <c r="AD1541" s="201"/>
    </row>
    <row r="1542" spans="1:30" x14ac:dyDescent="0.25">
      <c r="B1542" s="184" t="s">
        <v>1683</v>
      </c>
      <c r="C1542" s="184"/>
      <c r="D1542" s="184"/>
      <c r="F1542" s="184" t="s">
        <v>311</v>
      </c>
      <c r="G1542" s="184"/>
      <c r="H1542" s="184"/>
      <c r="I1542" s="184"/>
      <c r="J1542" s="184" t="s">
        <v>1684</v>
      </c>
      <c r="K1542" s="184"/>
      <c r="L1542" s="184"/>
      <c r="N1542" s="184" t="s">
        <v>1685</v>
      </c>
      <c r="O1542" s="184"/>
      <c r="P1542" s="184"/>
      <c r="Q1542" s="184"/>
      <c r="R1542" s="184"/>
      <c r="S1542" s="184"/>
      <c r="T1542" s="184"/>
      <c r="U1542" s="184"/>
      <c r="V1542" s="184"/>
      <c r="W1542" s="184"/>
      <c r="X1542" s="184"/>
      <c r="Y1542" s="184"/>
      <c r="Z1542" s="184"/>
      <c r="AA1542" s="184"/>
      <c r="AC1542" s="198">
        <v>390</v>
      </c>
      <c r="AD1542" s="198"/>
    </row>
    <row r="1543" spans="1:30" x14ac:dyDescent="0.25">
      <c r="C1543" s="157" t="s">
        <v>2</v>
      </c>
      <c r="G1543" s="157" t="s">
        <v>2</v>
      </c>
      <c r="K1543" s="157" t="s">
        <v>2</v>
      </c>
      <c r="O1543" s="196" t="s">
        <v>1686</v>
      </c>
      <c r="P1543" s="196"/>
      <c r="Q1543" s="196"/>
      <c r="R1543" s="196"/>
      <c r="S1543" s="196"/>
      <c r="T1543" s="196"/>
      <c r="U1543" s="196"/>
      <c r="V1543" s="196"/>
      <c r="W1543" s="196"/>
      <c r="X1543" s="196"/>
      <c r="Y1543" s="196"/>
      <c r="Z1543" s="196"/>
      <c r="AA1543" s="196"/>
      <c r="AB1543" s="196"/>
    </row>
    <row r="1544" spans="1:30" x14ac:dyDescent="0.25">
      <c r="B1544" s="184" t="s">
        <v>1687</v>
      </c>
      <c r="C1544" s="184"/>
      <c r="D1544" s="184"/>
      <c r="F1544" s="184" t="s">
        <v>311</v>
      </c>
      <c r="G1544" s="184"/>
      <c r="H1544" s="184"/>
      <c r="I1544" s="184"/>
      <c r="J1544" s="184" t="s">
        <v>1688</v>
      </c>
      <c r="K1544" s="184"/>
      <c r="L1544" s="184"/>
      <c r="N1544" s="184" t="s">
        <v>1689</v>
      </c>
      <c r="O1544" s="184"/>
      <c r="P1544" s="184"/>
      <c r="Q1544" s="184"/>
      <c r="R1544" s="184"/>
      <c r="S1544" s="184"/>
      <c r="T1544" s="184"/>
      <c r="U1544" s="184"/>
      <c r="V1544" s="184"/>
      <c r="W1544" s="184"/>
      <c r="X1544" s="184"/>
      <c r="Y1544" s="184"/>
      <c r="Z1544" s="184"/>
      <c r="AA1544" s="184"/>
      <c r="AC1544" s="198">
        <v>136.72</v>
      </c>
      <c r="AD1544" s="198"/>
    </row>
    <row r="1545" spans="1:30" x14ac:dyDescent="0.25">
      <c r="C1545" s="157" t="s">
        <v>2</v>
      </c>
      <c r="G1545" s="157" t="s">
        <v>2</v>
      </c>
      <c r="K1545" s="157" t="s">
        <v>2</v>
      </c>
      <c r="O1545" s="196" t="s">
        <v>1690</v>
      </c>
      <c r="P1545" s="196"/>
      <c r="Q1545" s="196"/>
      <c r="R1545" s="196"/>
      <c r="S1545" s="196"/>
      <c r="T1545" s="196"/>
      <c r="U1545" s="196"/>
      <c r="V1545" s="196"/>
      <c r="W1545" s="196"/>
      <c r="X1545" s="196"/>
      <c r="Y1545" s="196"/>
      <c r="Z1545" s="196"/>
      <c r="AA1545" s="196"/>
      <c r="AB1545" s="196"/>
      <c r="AC1545" s="197">
        <v>110</v>
      </c>
      <c r="AD1545" s="197"/>
    </row>
    <row r="1546" spans="1:30" x14ac:dyDescent="0.25">
      <c r="C1546" s="157" t="s">
        <v>2</v>
      </c>
      <c r="G1546" s="157" t="s">
        <v>2</v>
      </c>
      <c r="K1546" s="157" t="s">
        <v>2</v>
      </c>
      <c r="O1546" s="196" t="s">
        <v>1690</v>
      </c>
      <c r="P1546" s="196"/>
      <c r="Q1546" s="196"/>
      <c r="R1546" s="196"/>
      <c r="S1546" s="196"/>
      <c r="T1546" s="196"/>
      <c r="U1546" s="196"/>
      <c r="V1546" s="196"/>
      <c r="W1546" s="196"/>
      <c r="X1546" s="196"/>
      <c r="Y1546" s="196"/>
      <c r="Z1546" s="196"/>
      <c r="AA1546" s="196"/>
      <c r="AB1546" s="196"/>
      <c r="AC1546" s="197">
        <v>26.72</v>
      </c>
      <c r="AD1546" s="197"/>
    </row>
    <row r="1547" spans="1:30" x14ac:dyDescent="0.25">
      <c r="B1547" s="184" t="s">
        <v>498</v>
      </c>
      <c r="C1547" s="184"/>
      <c r="D1547" s="184"/>
      <c r="F1547" s="184" t="s">
        <v>427</v>
      </c>
      <c r="G1547" s="184"/>
      <c r="H1547" s="184"/>
      <c r="I1547" s="184"/>
      <c r="J1547" s="184" t="s">
        <v>419</v>
      </c>
      <c r="K1547" s="184"/>
      <c r="L1547" s="184"/>
      <c r="N1547" s="184" t="s">
        <v>420</v>
      </c>
      <c r="O1547" s="184"/>
      <c r="P1547" s="184"/>
      <c r="Q1547" s="184"/>
      <c r="R1547" s="184"/>
      <c r="S1547" s="184"/>
      <c r="T1547" s="184"/>
      <c r="U1547" s="184"/>
      <c r="V1547" s="184"/>
      <c r="W1547" s="184"/>
      <c r="X1547" s="184"/>
      <c r="Y1547" s="184"/>
      <c r="Z1547" s="184"/>
      <c r="AA1547" s="184"/>
      <c r="AC1547" s="198">
        <v>310.45</v>
      </c>
      <c r="AD1547" s="198"/>
    </row>
    <row r="1548" spans="1:30" x14ac:dyDescent="0.25">
      <c r="C1548" s="157" t="s">
        <v>2</v>
      </c>
      <c r="G1548" s="157" t="s">
        <v>2</v>
      </c>
      <c r="K1548" s="157" t="s">
        <v>2</v>
      </c>
      <c r="O1548" s="196" t="s">
        <v>499</v>
      </c>
      <c r="P1548" s="196"/>
      <c r="Q1548" s="196"/>
      <c r="R1548" s="196"/>
      <c r="S1548" s="196"/>
      <c r="T1548" s="196"/>
      <c r="U1548" s="196"/>
      <c r="V1548" s="196"/>
      <c r="W1548" s="196"/>
      <c r="X1548" s="196"/>
      <c r="Y1548" s="196"/>
      <c r="Z1548" s="196"/>
      <c r="AA1548" s="196"/>
      <c r="AB1548" s="196"/>
    </row>
    <row r="1549" spans="1:30" x14ac:dyDescent="0.25">
      <c r="B1549" s="184" t="s">
        <v>1691</v>
      </c>
      <c r="C1549" s="184"/>
      <c r="D1549" s="184"/>
      <c r="F1549" s="184" t="s">
        <v>427</v>
      </c>
      <c r="G1549" s="184"/>
      <c r="H1549" s="184"/>
      <c r="I1549" s="184"/>
      <c r="J1549" s="184" t="s">
        <v>1692</v>
      </c>
      <c r="K1549" s="184"/>
      <c r="L1549" s="184"/>
      <c r="N1549" s="184" t="s">
        <v>1693</v>
      </c>
      <c r="O1549" s="184"/>
      <c r="P1549" s="184"/>
      <c r="Q1549" s="184"/>
      <c r="R1549" s="184"/>
      <c r="S1549" s="184"/>
      <c r="T1549" s="184"/>
      <c r="U1549" s="184"/>
      <c r="V1549" s="184"/>
      <c r="W1549" s="184"/>
      <c r="X1549" s="184"/>
      <c r="Y1549" s="184"/>
      <c r="Z1549" s="184"/>
      <c r="AA1549" s="184"/>
      <c r="AC1549" s="198">
        <v>13700</v>
      </c>
      <c r="AD1549" s="198"/>
    </row>
    <row r="1550" spans="1:30" x14ac:dyDescent="0.25">
      <c r="C1550" s="157" t="s">
        <v>2</v>
      </c>
      <c r="G1550" s="157" t="s">
        <v>2</v>
      </c>
      <c r="K1550" s="157" t="s">
        <v>2</v>
      </c>
      <c r="O1550" s="196" t="s">
        <v>1694</v>
      </c>
      <c r="P1550" s="196"/>
      <c r="Q1550" s="196"/>
      <c r="R1550" s="196"/>
      <c r="S1550" s="196"/>
      <c r="T1550" s="196"/>
      <c r="U1550" s="196"/>
      <c r="V1550" s="196"/>
      <c r="W1550" s="196"/>
      <c r="X1550" s="196"/>
      <c r="Y1550" s="196"/>
      <c r="Z1550" s="196"/>
      <c r="AA1550" s="196"/>
      <c r="AB1550" s="196"/>
      <c r="AC1550" s="197">
        <v>7300</v>
      </c>
      <c r="AD1550" s="197"/>
    </row>
    <row r="1551" spans="1:30" x14ac:dyDescent="0.25">
      <c r="C1551" s="157" t="s">
        <v>2</v>
      </c>
      <c r="G1551" s="157" t="s">
        <v>2</v>
      </c>
      <c r="K1551" s="157" t="s">
        <v>2</v>
      </c>
      <c r="O1551" s="196" t="s">
        <v>1694</v>
      </c>
      <c r="P1551" s="196"/>
      <c r="Q1551" s="196"/>
      <c r="R1551" s="196"/>
      <c r="S1551" s="196"/>
      <c r="T1551" s="196"/>
      <c r="U1551" s="196"/>
      <c r="V1551" s="196"/>
      <c r="W1551" s="196"/>
      <c r="X1551" s="196"/>
      <c r="Y1551" s="196"/>
      <c r="Z1551" s="196"/>
      <c r="AA1551" s="196"/>
      <c r="AB1551" s="196"/>
      <c r="AC1551" s="197">
        <v>6400</v>
      </c>
      <c r="AD1551" s="197"/>
    </row>
    <row r="1552" spans="1:30" ht="210.75" customHeight="1" x14ac:dyDescent="0.25"/>
    <row r="1553" spans="1:30" ht="12" customHeight="1" x14ac:dyDescent="0.25"/>
    <row r="1554" spans="1:30" ht="13.5" customHeight="1" x14ac:dyDescent="0.25">
      <c r="A1554" s="182" t="s">
        <v>380</v>
      </c>
      <c r="B1554" s="182"/>
      <c r="C1554" s="182"/>
      <c r="D1554" s="182"/>
      <c r="E1554" s="182"/>
      <c r="F1554" s="182"/>
      <c r="G1554" s="182"/>
      <c r="H1554" s="182"/>
      <c r="I1554" s="182"/>
      <c r="J1554" s="182"/>
      <c r="K1554" s="182"/>
      <c r="L1554" s="182"/>
      <c r="M1554" s="182"/>
      <c r="R1554" s="183" t="s">
        <v>1695</v>
      </c>
      <c r="S1554" s="183"/>
      <c r="T1554" s="183"/>
      <c r="U1554" s="183"/>
      <c r="V1554" s="183"/>
      <c r="W1554" s="183"/>
      <c r="X1554" s="183"/>
      <c r="Y1554" s="183"/>
      <c r="Z1554" s="183"/>
      <c r="AA1554" s="183"/>
      <c r="AB1554" s="183"/>
      <c r="AC1554" s="183"/>
      <c r="AD1554" s="183"/>
    </row>
    <row r="1555" spans="1:30" ht="25.5" customHeight="1" x14ac:dyDescent="0.25">
      <c r="C1555" s="188" t="s">
        <v>290</v>
      </c>
      <c r="D1555" s="188"/>
      <c r="E1555" s="188"/>
      <c r="F1555" s="188"/>
      <c r="G1555" s="188"/>
      <c r="H1555" s="188"/>
      <c r="I1555" s="188"/>
      <c r="J1555" s="188"/>
      <c r="K1555" s="188"/>
      <c r="L1555" s="188"/>
      <c r="M1555" s="188"/>
      <c r="N1555" s="188"/>
      <c r="O1555" s="188"/>
      <c r="P1555" s="188"/>
      <c r="Q1555" s="188"/>
      <c r="R1555" s="188"/>
      <c r="S1555" s="188"/>
      <c r="T1555" s="188"/>
      <c r="U1555" s="188"/>
      <c r="V1555" s="188"/>
      <c r="W1555" s="188"/>
      <c r="X1555" s="188"/>
      <c r="Y1555" s="188"/>
      <c r="Z1555" s="188"/>
      <c r="AA1555" s="188"/>
      <c r="AB1555" s="188"/>
      <c r="AC1555" s="188"/>
    </row>
    <row r="1556" spans="1:30" ht="7.5" customHeight="1" x14ac:dyDescent="0.25"/>
    <row r="1557" spans="1:30" ht="18.75" customHeight="1" x14ac:dyDescent="0.25">
      <c r="I1557" s="202" t="s">
        <v>291</v>
      </c>
      <c r="J1557" s="202"/>
      <c r="K1557" s="202"/>
      <c r="L1557" s="202"/>
      <c r="M1557" s="202"/>
      <c r="N1557" s="202"/>
      <c r="O1557" s="202"/>
      <c r="P1557" s="202"/>
      <c r="S1557" s="203" t="s">
        <v>292</v>
      </c>
      <c r="T1557" s="203"/>
      <c r="U1557" s="203"/>
      <c r="V1557" s="203"/>
      <c r="W1557" s="203"/>
      <c r="X1557" s="203"/>
      <c r="Y1557" s="203"/>
    </row>
    <row r="1558" spans="1:30" ht="6.75" customHeight="1" x14ac:dyDescent="0.25"/>
    <row r="1559" spans="1:30" ht="14.25" customHeight="1" x14ac:dyDescent="0.25">
      <c r="A1559" s="199" t="s">
        <v>1682</v>
      </c>
      <c r="B1559" s="199"/>
      <c r="C1559" s="199"/>
      <c r="D1559" s="199"/>
      <c r="E1559" s="199"/>
      <c r="F1559" s="199"/>
      <c r="G1559" s="199"/>
      <c r="H1559" s="199"/>
      <c r="I1559" s="199"/>
      <c r="J1559" s="199"/>
      <c r="K1559" s="199"/>
      <c r="L1559" s="199"/>
      <c r="M1559" s="199"/>
      <c r="N1559" s="199"/>
      <c r="O1559" s="199"/>
    </row>
    <row r="1560" spans="1:30" x14ac:dyDescent="0.25">
      <c r="B1560" s="200" t="s">
        <v>294</v>
      </c>
      <c r="C1560" s="200"/>
      <c r="D1560" s="200"/>
      <c r="F1560" s="200" t="s">
        <v>295</v>
      </c>
      <c r="G1560" s="200"/>
      <c r="H1560" s="200"/>
      <c r="I1560" s="200"/>
      <c r="J1560" s="200" t="s">
        <v>296</v>
      </c>
      <c r="K1560" s="200"/>
      <c r="L1560" s="200"/>
      <c r="N1560" s="200" t="s">
        <v>297</v>
      </c>
      <c r="O1560" s="200"/>
      <c r="P1560" s="200"/>
      <c r="Q1560" s="200"/>
      <c r="R1560" s="200"/>
      <c r="S1560" s="200"/>
      <c r="T1560" s="200"/>
      <c r="U1560" s="200"/>
      <c r="V1560" s="200"/>
      <c r="W1560" s="200"/>
      <c r="X1560" s="200"/>
      <c r="Y1560" s="200"/>
      <c r="Z1560" s="200"/>
      <c r="AA1560" s="200"/>
      <c r="AC1560" s="201" t="s">
        <v>298</v>
      </c>
      <c r="AD1560" s="201"/>
    </row>
    <row r="1561" spans="1:30" x14ac:dyDescent="0.25">
      <c r="B1561" s="184" t="s">
        <v>1696</v>
      </c>
      <c r="C1561" s="184"/>
      <c r="D1561" s="184"/>
      <c r="F1561" s="184" t="s">
        <v>522</v>
      </c>
      <c r="G1561" s="184"/>
      <c r="H1561" s="184"/>
      <c r="I1561" s="184"/>
      <c r="J1561" s="184" t="s">
        <v>1697</v>
      </c>
      <c r="K1561" s="184"/>
      <c r="L1561" s="184"/>
      <c r="N1561" s="184" t="s">
        <v>1698</v>
      </c>
      <c r="O1561" s="184"/>
      <c r="P1561" s="184"/>
      <c r="Q1561" s="184"/>
      <c r="R1561" s="184"/>
      <c r="S1561" s="184"/>
      <c r="T1561" s="184"/>
      <c r="U1561" s="184"/>
      <c r="V1561" s="184"/>
      <c r="W1561" s="184"/>
      <c r="X1561" s="184"/>
      <c r="Y1561" s="184"/>
      <c r="Z1561" s="184"/>
      <c r="AA1561" s="184"/>
      <c r="AC1561" s="198">
        <v>6884.23</v>
      </c>
      <c r="AD1561" s="198"/>
    </row>
    <row r="1562" spans="1:30" x14ac:dyDescent="0.25">
      <c r="C1562" s="157" t="s">
        <v>2</v>
      </c>
      <c r="G1562" s="157" t="s">
        <v>2</v>
      </c>
      <c r="K1562" s="157" t="s">
        <v>2</v>
      </c>
      <c r="O1562" s="196" t="s">
        <v>1699</v>
      </c>
      <c r="P1562" s="196"/>
      <c r="Q1562" s="196"/>
      <c r="R1562" s="196"/>
      <c r="S1562" s="196"/>
      <c r="T1562" s="196"/>
      <c r="U1562" s="196"/>
      <c r="V1562" s="196"/>
      <c r="W1562" s="196"/>
      <c r="X1562" s="196"/>
      <c r="Y1562" s="196"/>
      <c r="Z1562" s="196"/>
      <c r="AA1562" s="196"/>
      <c r="AB1562" s="196"/>
      <c r="AC1562" s="197">
        <v>267.95999999999998</v>
      </c>
      <c r="AD1562" s="197"/>
    </row>
    <row r="1563" spans="1:30" x14ac:dyDescent="0.25">
      <c r="C1563" s="157" t="s">
        <v>2</v>
      </c>
      <c r="G1563" s="157" t="s">
        <v>2</v>
      </c>
      <c r="K1563" s="157" t="s">
        <v>2</v>
      </c>
      <c r="O1563" s="196" t="s">
        <v>1700</v>
      </c>
      <c r="P1563" s="196"/>
      <c r="Q1563" s="196"/>
      <c r="R1563" s="196"/>
      <c r="S1563" s="196"/>
      <c r="T1563" s="196"/>
      <c r="U1563" s="196"/>
      <c r="V1563" s="196"/>
      <c r="W1563" s="196"/>
      <c r="X1563" s="196"/>
      <c r="Y1563" s="196"/>
      <c r="Z1563" s="196"/>
      <c r="AA1563" s="196"/>
      <c r="AB1563" s="196"/>
      <c r="AC1563" s="197">
        <v>217</v>
      </c>
      <c r="AD1563" s="197"/>
    </row>
    <row r="1564" spans="1:30" x14ac:dyDescent="0.25">
      <c r="C1564" s="157" t="s">
        <v>2</v>
      </c>
      <c r="G1564" s="157" t="s">
        <v>2</v>
      </c>
      <c r="K1564" s="157" t="s">
        <v>2</v>
      </c>
      <c r="O1564" s="196" t="s">
        <v>1700</v>
      </c>
      <c r="P1564" s="196"/>
      <c r="Q1564" s="196"/>
      <c r="R1564" s="196"/>
      <c r="S1564" s="196"/>
      <c r="T1564" s="196"/>
      <c r="U1564" s="196"/>
      <c r="V1564" s="196"/>
      <c r="W1564" s="196"/>
      <c r="X1564" s="196"/>
      <c r="Y1564" s="196"/>
      <c r="Z1564" s="196"/>
      <c r="AA1564" s="196"/>
      <c r="AB1564" s="196"/>
      <c r="AC1564" s="197">
        <v>91.99</v>
      </c>
      <c r="AD1564" s="197"/>
    </row>
    <row r="1565" spans="1:30" x14ac:dyDescent="0.25">
      <c r="C1565" s="157" t="s">
        <v>2</v>
      </c>
      <c r="G1565" s="157" t="s">
        <v>2</v>
      </c>
      <c r="K1565" s="157" t="s">
        <v>2</v>
      </c>
      <c r="O1565" s="196" t="s">
        <v>1701</v>
      </c>
      <c r="P1565" s="196"/>
      <c r="Q1565" s="196"/>
      <c r="R1565" s="196"/>
      <c r="S1565" s="196"/>
      <c r="T1565" s="196"/>
      <c r="U1565" s="196"/>
      <c r="V1565" s="196"/>
      <c r="W1565" s="196"/>
      <c r="X1565" s="196"/>
      <c r="Y1565" s="196"/>
      <c r="Z1565" s="196"/>
      <c r="AA1565" s="196"/>
      <c r="AB1565" s="196"/>
      <c r="AC1565" s="197">
        <v>211.78</v>
      </c>
      <c r="AD1565" s="197"/>
    </row>
    <row r="1566" spans="1:30" x14ac:dyDescent="0.25">
      <c r="C1566" s="157" t="s">
        <v>2</v>
      </c>
      <c r="G1566" s="157" t="s">
        <v>2</v>
      </c>
      <c r="K1566" s="157" t="s">
        <v>2</v>
      </c>
      <c r="O1566" s="196" t="s">
        <v>1702</v>
      </c>
      <c r="P1566" s="196"/>
      <c r="Q1566" s="196"/>
      <c r="R1566" s="196"/>
      <c r="S1566" s="196"/>
      <c r="T1566" s="196"/>
      <c r="U1566" s="196"/>
      <c r="V1566" s="196"/>
      <c r="W1566" s="196"/>
      <c r="X1566" s="196"/>
      <c r="Y1566" s="196"/>
      <c r="Z1566" s="196"/>
      <c r="AA1566" s="196"/>
      <c r="AB1566" s="196"/>
      <c r="AC1566" s="197">
        <v>195</v>
      </c>
      <c r="AD1566" s="197"/>
    </row>
    <row r="1567" spans="1:30" x14ac:dyDescent="0.25">
      <c r="C1567" s="157" t="s">
        <v>2</v>
      </c>
      <c r="G1567" s="157" t="s">
        <v>2</v>
      </c>
      <c r="K1567" s="157" t="s">
        <v>2</v>
      </c>
      <c r="O1567" s="196" t="s">
        <v>1703</v>
      </c>
      <c r="P1567" s="196"/>
      <c r="Q1567" s="196"/>
      <c r="R1567" s="196"/>
      <c r="S1567" s="196"/>
      <c r="T1567" s="196"/>
      <c r="U1567" s="196"/>
      <c r="V1567" s="196"/>
      <c r="W1567" s="196"/>
      <c r="X1567" s="196"/>
      <c r="Y1567" s="196"/>
      <c r="Z1567" s="196"/>
      <c r="AA1567" s="196"/>
      <c r="AB1567" s="196"/>
      <c r="AC1567" s="197">
        <v>602</v>
      </c>
      <c r="AD1567" s="197"/>
    </row>
    <row r="1568" spans="1:30" x14ac:dyDescent="0.25">
      <c r="C1568" s="157" t="s">
        <v>2</v>
      </c>
      <c r="G1568" s="157" t="s">
        <v>2</v>
      </c>
      <c r="K1568" s="157" t="s">
        <v>2</v>
      </c>
      <c r="O1568" s="196" t="s">
        <v>1704</v>
      </c>
      <c r="P1568" s="196"/>
      <c r="Q1568" s="196"/>
      <c r="R1568" s="196"/>
      <c r="S1568" s="196"/>
      <c r="T1568" s="196"/>
      <c r="U1568" s="196"/>
      <c r="V1568" s="196"/>
      <c r="W1568" s="196"/>
      <c r="X1568" s="196"/>
      <c r="Y1568" s="196"/>
      <c r="Z1568" s="196"/>
      <c r="AA1568" s="196"/>
      <c r="AB1568" s="196"/>
      <c r="AC1568" s="197">
        <v>116.5</v>
      </c>
      <c r="AD1568" s="197"/>
    </row>
    <row r="1569" spans="2:30" x14ac:dyDescent="0.25">
      <c r="C1569" s="157" t="s">
        <v>2</v>
      </c>
      <c r="G1569" s="157" t="s">
        <v>2</v>
      </c>
      <c r="K1569" s="157" t="s">
        <v>2</v>
      </c>
      <c r="O1569" s="196" t="s">
        <v>1705</v>
      </c>
      <c r="P1569" s="196"/>
      <c r="Q1569" s="196"/>
      <c r="R1569" s="196"/>
      <c r="S1569" s="196"/>
      <c r="T1569" s="196"/>
      <c r="U1569" s="196"/>
      <c r="V1569" s="196"/>
      <c r="W1569" s="196"/>
      <c r="X1569" s="196"/>
      <c r="Y1569" s="196"/>
      <c r="Z1569" s="196"/>
      <c r="AA1569" s="196"/>
      <c r="AB1569" s="196"/>
      <c r="AC1569" s="197">
        <v>116.5</v>
      </c>
      <c r="AD1569" s="197"/>
    </row>
    <row r="1570" spans="2:30" x14ac:dyDescent="0.25">
      <c r="C1570" s="157" t="s">
        <v>2</v>
      </c>
      <c r="G1570" s="157" t="s">
        <v>2</v>
      </c>
      <c r="K1570" s="157" t="s">
        <v>2</v>
      </c>
      <c r="O1570" s="196" t="s">
        <v>1706</v>
      </c>
      <c r="P1570" s="196"/>
      <c r="Q1570" s="196"/>
      <c r="R1570" s="196"/>
      <c r="S1570" s="196"/>
      <c r="T1570" s="196"/>
      <c r="U1570" s="196"/>
      <c r="V1570" s="196"/>
      <c r="W1570" s="196"/>
      <c r="X1570" s="196"/>
      <c r="Y1570" s="196"/>
      <c r="Z1570" s="196"/>
      <c r="AA1570" s="196"/>
      <c r="AB1570" s="196"/>
      <c r="AC1570" s="197">
        <v>116.5</v>
      </c>
      <c r="AD1570" s="197"/>
    </row>
    <row r="1571" spans="2:30" x14ac:dyDescent="0.25">
      <c r="C1571" s="157" t="s">
        <v>2</v>
      </c>
      <c r="G1571" s="157" t="s">
        <v>2</v>
      </c>
      <c r="K1571" s="157" t="s">
        <v>2</v>
      </c>
      <c r="O1571" s="196" t="s">
        <v>1700</v>
      </c>
      <c r="P1571" s="196"/>
      <c r="Q1571" s="196"/>
      <c r="R1571" s="196"/>
      <c r="S1571" s="196"/>
      <c r="T1571" s="196"/>
      <c r="U1571" s="196"/>
      <c r="V1571" s="196"/>
      <c r="W1571" s="196"/>
      <c r="X1571" s="196"/>
      <c r="Y1571" s="196"/>
      <c r="Z1571" s="196"/>
      <c r="AA1571" s="196"/>
      <c r="AB1571" s="196"/>
      <c r="AC1571" s="197">
        <v>161</v>
      </c>
      <c r="AD1571" s="197"/>
    </row>
    <row r="1572" spans="2:30" x14ac:dyDescent="0.25">
      <c r="C1572" s="157" t="s">
        <v>2</v>
      </c>
      <c r="G1572" s="157" t="s">
        <v>2</v>
      </c>
      <c r="K1572" s="157" t="s">
        <v>2</v>
      </c>
      <c r="O1572" s="196" t="s">
        <v>1707</v>
      </c>
      <c r="P1572" s="196"/>
      <c r="Q1572" s="196"/>
      <c r="R1572" s="196"/>
      <c r="S1572" s="196"/>
      <c r="T1572" s="196"/>
      <c r="U1572" s="196"/>
      <c r="V1572" s="196"/>
      <c r="W1572" s="196"/>
      <c r="X1572" s="196"/>
      <c r="Y1572" s="196"/>
      <c r="Z1572" s="196"/>
      <c r="AA1572" s="196"/>
      <c r="AB1572" s="196"/>
      <c r="AC1572" s="197">
        <v>720</v>
      </c>
      <c r="AD1572" s="197"/>
    </row>
    <row r="1573" spans="2:30" x14ac:dyDescent="0.25">
      <c r="C1573" s="157" t="s">
        <v>2</v>
      </c>
      <c r="G1573" s="157" t="s">
        <v>2</v>
      </c>
      <c r="K1573" s="157" t="s">
        <v>2</v>
      </c>
      <c r="O1573" s="196" t="s">
        <v>1708</v>
      </c>
      <c r="P1573" s="196"/>
      <c r="Q1573" s="196"/>
      <c r="R1573" s="196"/>
      <c r="S1573" s="196"/>
      <c r="T1573" s="196"/>
      <c r="U1573" s="196"/>
      <c r="V1573" s="196"/>
      <c r="W1573" s="196"/>
      <c r="X1573" s="196"/>
      <c r="Y1573" s="196"/>
      <c r="Z1573" s="196"/>
      <c r="AA1573" s="196"/>
      <c r="AB1573" s="196"/>
      <c r="AC1573" s="197">
        <v>720</v>
      </c>
      <c r="AD1573" s="197"/>
    </row>
    <row r="1574" spans="2:30" x14ac:dyDescent="0.25">
      <c r="C1574" s="157" t="s">
        <v>2</v>
      </c>
      <c r="G1574" s="157" t="s">
        <v>2</v>
      </c>
      <c r="K1574" s="157" t="s">
        <v>2</v>
      </c>
      <c r="O1574" s="196" t="s">
        <v>1709</v>
      </c>
      <c r="P1574" s="196"/>
      <c r="Q1574" s="196"/>
      <c r="R1574" s="196"/>
      <c r="S1574" s="196"/>
      <c r="T1574" s="196"/>
      <c r="U1574" s="196"/>
      <c r="V1574" s="196"/>
      <c r="W1574" s="196"/>
      <c r="X1574" s="196"/>
      <c r="Y1574" s="196"/>
      <c r="Z1574" s="196"/>
      <c r="AA1574" s="196"/>
      <c r="AB1574" s="196"/>
      <c r="AC1574" s="197">
        <v>720</v>
      </c>
      <c r="AD1574" s="197"/>
    </row>
    <row r="1575" spans="2:30" x14ac:dyDescent="0.25">
      <c r="C1575" s="157" t="s">
        <v>2</v>
      </c>
      <c r="G1575" s="157" t="s">
        <v>2</v>
      </c>
      <c r="K1575" s="157" t="s">
        <v>2</v>
      </c>
      <c r="O1575" s="196" t="s">
        <v>1702</v>
      </c>
      <c r="P1575" s="196"/>
      <c r="Q1575" s="196"/>
      <c r="R1575" s="196"/>
      <c r="S1575" s="196"/>
      <c r="T1575" s="196"/>
      <c r="U1575" s="196"/>
      <c r="V1575" s="196"/>
      <c r="W1575" s="196"/>
      <c r="X1575" s="196"/>
      <c r="Y1575" s="196"/>
      <c r="Z1575" s="196"/>
      <c r="AA1575" s="196"/>
      <c r="AB1575" s="196"/>
      <c r="AC1575" s="197">
        <v>195</v>
      </c>
      <c r="AD1575" s="197"/>
    </row>
    <row r="1576" spans="2:30" x14ac:dyDescent="0.25">
      <c r="C1576" s="157" t="s">
        <v>2</v>
      </c>
      <c r="G1576" s="157" t="s">
        <v>2</v>
      </c>
      <c r="K1576" s="157" t="s">
        <v>2</v>
      </c>
      <c r="O1576" s="196" t="s">
        <v>1703</v>
      </c>
      <c r="P1576" s="196"/>
      <c r="Q1576" s="196"/>
      <c r="R1576" s="196"/>
      <c r="S1576" s="196"/>
      <c r="T1576" s="196"/>
      <c r="U1576" s="196"/>
      <c r="V1576" s="196"/>
      <c r="W1576" s="196"/>
      <c r="X1576" s="196"/>
      <c r="Y1576" s="196"/>
      <c r="Z1576" s="196"/>
      <c r="AA1576" s="196"/>
      <c r="AB1576" s="196"/>
      <c r="AC1576" s="197">
        <v>1664</v>
      </c>
      <c r="AD1576" s="197"/>
    </row>
    <row r="1577" spans="2:30" x14ac:dyDescent="0.25">
      <c r="C1577" s="157" t="s">
        <v>2</v>
      </c>
      <c r="G1577" s="157" t="s">
        <v>2</v>
      </c>
      <c r="K1577" s="157" t="s">
        <v>2</v>
      </c>
      <c r="O1577" s="196" t="s">
        <v>1700</v>
      </c>
      <c r="P1577" s="196"/>
      <c r="Q1577" s="196"/>
      <c r="R1577" s="196"/>
      <c r="S1577" s="196"/>
      <c r="T1577" s="196"/>
      <c r="U1577" s="196"/>
      <c r="V1577" s="196"/>
      <c r="W1577" s="196"/>
      <c r="X1577" s="196"/>
      <c r="Y1577" s="196"/>
      <c r="Z1577" s="196"/>
      <c r="AA1577" s="196"/>
      <c r="AB1577" s="196"/>
      <c r="AC1577" s="197">
        <v>374</v>
      </c>
      <c r="AD1577" s="197"/>
    </row>
    <row r="1578" spans="2:30" x14ac:dyDescent="0.25">
      <c r="C1578" s="157" t="s">
        <v>2</v>
      </c>
      <c r="G1578" s="157" t="s">
        <v>2</v>
      </c>
      <c r="K1578" s="157" t="s">
        <v>2</v>
      </c>
      <c r="O1578" s="196" t="s">
        <v>1710</v>
      </c>
      <c r="P1578" s="196"/>
      <c r="Q1578" s="196"/>
      <c r="R1578" s="196"/>
      <c r="S1578" s="196"/>
      <c r="T1578" s="196"/>
      <c r="U1578" s="196"/>
      <c r="V1578" s="196"/>
      <c r="W1578" s="196"/>
      <c r="X1578" s="196"/>
      <c r="Y1578" s="196"/>
      <c r="Z1578" s="196"/>
      <c r="AA1578" s="196"/>
      <c r="AB1578" s="196"/>
      <c r="AC1578" s="197">
        <v>200</v>
      </c>
      <c r="AD1578" s="197"/>
    </row>
    <row r="1579" spans="2:30" x14ac:dyDescent="0.25">
      <c r="C1579" s="157" t="s">
        <v>2</v>
      </c>
      <c r="G1579" s="157" t="s">
        <v>2</v>
      </c>
      <c r="K1579" s="157" t="s">
        <v>2</v>
      </c>
      <c r="O1579" s="196" t="s">
        <v>1702</v>
      </c>
      <c r="P1579" s="196"/>
      <c r="Q1579" s="196"/>
      <c r="R1579" s="196"/>
      <c r="S1579" s="196"/>
      <c r="T1579" s="196"/>
      <c r="U1579" s="196"/>
      <c r="V1579" s="196"/>
      <c r="W1579" s="196"/>
      <c r="X1579" s="196"/>
      <c r="Y1579" s="196"/>
      <c r="Z1579" s="196"/>
      <c r="AA1579" s="196"/>
      <c r="AB1579" s="196"/>
      <c r="AC1579" s="197">
        <v>195</v>
      </c>
      <c r="AD1579" s="197"/>
    </row>
    <row r="1580" spans="2:30" x14ac:dyDescent="0.25">
      <c r="B1580" s="184" t="s">
        <v>1711</v>
      </c>
      <c r="C1580" s="184"/>
      <c r="D1580" s="184"/>
      <c r="F1580" s="184" t="s">
        <v>522</v>
      </c>
      <c r="G1580" s="184"/>
      <c r="H1580" s="184"/>
      <c r="I1580" s="184"/>
      <c r="J1580" s="184" t="s">
        <v>1712</v>
      </c>
      <c r="K1580" s="184"/>
      <c r="L1580" s="184"/>
      <c r="N1580" s="184" t="s">
        <v>1713</v>
      </c>
      <c r="O1580" s="184"/>
      <c r="P1580" s="184"/>
      <c r="Q1580" s="184"/>
      <c r="R1580" s="184"/>
      <c r="S1580" s="184"/>
      <c r="T1580" s="184"/>
      <c r="U1580" s="184"/>
      <c r="V1580" s="184"/>
      <c r="W1580" s="184"/>
      <c r="X1580" s="184"/>
      <c r="Y1580" s="184"/>
      <c r="Z1580" s="184"/>
      <c r="AA1580" s="184"/>
      <c r="AC1580" s="198">
        <v>261.25</v>
      </c>
      <c r="AD1580" s="198"/>
    </row>
    <row r="1581" spans="2:30" x14ac:dyDescent="0.25">
      <c r="C1581" s="157" t="s">
        <v>2</v>
      </c>
      <c r="G1581" s="157" t="s">
        <v>2</v>
      </c>
      <c r="K1581" s="157" t="s">
        <v>2</v>
      </c>
      <c r="O1581" s="196" t="s">
        <v>732</v>
      </c>
      <c r="P1581" s="196"/>
      <c r="Q1581" s="196"/>
      <c r="R1581" s="196"/>
      <c r="S1581" s="196"/>
      <c r="T1581" s="196"/>
      <c r="U1581" s="196"/>
      <c r="V1581" s="196"/>
      <c r="W1581" s="196"/>
      <c r="X1581" s="196"/>
      <c r="Y1581" s="196"/>
      <c r="Z1581" s="196"/>
      <c r="AA1581" s="196"/>
      <c r="AB1581" s="196"/>
      <c r="AC1581" s="197">
        <v>110</v>
      </c>
      <c r="AD1581" s="197"/>
    </row>
    <row r="1582" spans="2:30" x14ac:dyDescent="0.25">
      <c r="C1582" s="157" t="s">
        <v>2</v>
      </c>
      <c r="G1582" s="157" t="s">
        <v>2</v>
      </c>
      <c r="K1582" s="157" t="s">
        <v>2</v>
      </c>
      <c r="O1582" s="196" t="s">
        <v>919</v>
      </c>
      <c r="P1582" s="196"/>
      <c r="Q1582" s="196"/>
      <c r="R1582" s="196"/>
      <c r="S1582" s="196"/>
      <c r="T1582" s="196"/>
      <c r="U1582" s="196"/>
      <c r="V1582" s="196"/>
      <c r="W1582" s="196"/>
      <c r="X1582" s="196"/>
      <c r="Y1582" s="196"/>
      <c r="Z1582" s="196"/>
      <c r="AA1582" s="196"/>
      <c r="AB1582" s="196"/>
      <c r="AC1582" s="197">
        <v>151.25</v>
      </c>
      <c r="AD1582" s="197"/>
    </row>
    <row r="1583" spans="2:30" x14ac:dyDescent="0.25">
      <c r="B1583" s="184" t="s">
        <v>1714</v>
      </c>
      <c r="C1583" s="184"/>
      <c r="D1583" s="184"/>
      <c r="F1583" s="184" t="s">
        <v>522</v>
      </c>
      <c r="G1583" s="184"/>
      <c r="H1583" s="184"/>
      <c r="I1583" s="184"/>
      <c r="J1583" s="184" t="s">
        <v>454</v>
      </c>
      <c r="K1583" s="184"/>
      <c r="L1583" s="184"/>
      <c r="N1583" s="184" t="s">
        <v>455</v>
      </c>
      <c r="O1583" s="184"/>
      <c r="P1583" s="184"/>
      <c r="Q1583" s="184"/>
      <c r="R1583" s="184"/>
      <c r="S1583" s="184"/>
      <c r="T1583" s="184"/>
      <c r="U1583" s="184"/>
      <c r="V1583" s="184"/>
      <c r="W1583" s="184"/>
      <c r="X1583" s="184"/>
      <c r="Y1583" s="184"/>
      <c r="Z1583" s="184"/>
      <c r="AA1583" s="184"/>
      <c r="AC1583" s="198">
        <v>322.52</v>
      </c>
      <c r="AD1583" s="198"/>
    </row>
    <row r="1584" spans="2:30" x14ac:dyDescent="0.25">
      <c r="C1584" s="157" t="s">
        <v>2</v>
      </c>
      <c r="G1584" s="157" t="s">
        <v>2</v>
      </c>
      <c r="K1584" s="157" t="s">
        <v>2</v>
      </c>
      <c r="O1584" s="196" t="s">
        <v>1715</v>
      </c>
      <c r="P1584" s="196"/>
      <c r="Q1584" s="196"/>
      <c r="R1584" s="196"/>
      <c r="S1584" s="196"/>
      <c r="T1584" s="196"/>
      <c r="U1584" s="196"/>
      <c r="V1584" s="196"/>
      <c r="W1584" s="196"/>
      <c r="X1584" s="196"/>
      <c r="Y1584" s="196"/>
      <c r="Z1584" s="196"/>
      <c r="AA1584" s="196"/>
      <c r="AB1584" s="196"/>
    </row>
    <row r="1585" spans="2:30" x14ac:dyDescent="0.25">
      <c r="B1585" s="184" t="s">
        <v>619</v>
      </c>
      <c r="C1585" s="184"/>
      <c r="D1585" s="184"/>
      <c r="F1585" s="184" t="s">
        <v>568</v>
      </c>
      <c r="G1585" s="184"/>
      <c r="H1585" s="184"/>
      <c r="I1585" s="184"/>
      <c r="J1585" s="184" t="s">
        <v>454</v>
      </c>
      <c r="K1585" s="184"/>
      <c r="L1585" s="184"/>
      <c r="N1585" s="184" t="s">
        <v>455</v>
      </c>
      <c r="O1585" s="184"/>
      <c r="P1585" s="184"/>
      <c r="Q1585" s="184"/>
      <c r="R1585" s="184"/>
      <c r="S1585" s="184"/>
      <c r="T1585" s="184"/>
      <c r="U1585" s="184"/>
      <c r="V1585" s="184"/>
      <c r="W1585" s="184"/>
      <c r="X1585" s="184"/>
      <c r="Y1585" s="184"/>
      <c r="Z1585" s="184"/>
      <c r="AA1585" s="184"/>
      <c r="AC1585" s="198">
        <v>645.04</v>
      </c>
      <c r="AD1585" s="198"/>
    </row>
    <row r="1586" spans="2:30" x14ac:dyDescent="0.25">
      <c r="C1586" s="157" t="s">
        <v>2</v>
      </c>
      <c r="G1586" s="157" t="s">
        <v>2</v>
      </c>
      <c r="K1586" s="157" t="s">
        <v>2</v>
      </c>
      <c r="O1586" s="196" t="s">
        <v>1715</v>
      </c>
      <c r="P1586" s="196"/>
      <c r="Q1586" s="196"/>
      <c r="R1586" s="196"/>
      <c r="S1586" s="196"/>
      <c r="T1586" s="196"/>
      <c r="U1586" s="196"/>
      <c r="V1586" s="196"/>
      <c r="W1586" s="196"/>
      <c r="X1586" s="196"/>
      <c r="Y1586" s="196"/>
      <c r="Z1586" s="196"/>
      <c r="AA1586" s="196"/>
      <c r="AB1586" s="196"/>
      <c r="AC1586" s="197">
        <v>322.52</v>
      </c>
      <c r="AD1586" s="197"/>
    </row>
    <row r="1587" spans="2:30" x14ac:dyDescent="0.25">
      <c r="C1587" s="157" t="s">
        <v>2</v>
      </c>
      <c r="G1587" s="157" t="s">
        <v>2</v>
      </c>
      <c r="K1587" s="157" t="s">
        <v>2</v>
      </c>
      <c r="O1587" s="196" t="s">
        <v>1715</v>
      </c>
      <c r="P1587" s="196"/>
      <c r="Q1587" s="196"/>
      <c r="R1587" s="196"/>
      <c r="S1587" s="196"/>
      <c r="T1587" s="196"/>
      <c r="U1587" s="196"/>
      <c r="V1587" s="196"/>
      <c r="W1587" s="196"/>
      <c r="X1587" s="196"/>
      <c r="Y1587" s="196"/>
      <c r="Z1587" s="196"/>
      <c r="AA1587" s="196"/>
      <c r="AB1587" s="196"/>
      <c r="AC1587" s="197">
        <v>322.52</v>
      </c>
      <c r="AD1587" s="197"/>
    </row>
    <row r="1588" spans="2:30" x14ac:dyDescent="0.25">
      <c r="B1588" s="184" t="s">
        <v>677</v>
      </c>
      <c r="C1588" s="184"/>
      <c r="D1588" s="184"/>
      <c r="F1588" s="184" t="s">
        <v>568</v>
      </c>
      <c r="G1588" s="184"/>
      <c r="H1588" s="184"/>
      <c r="I1588" s="184"/>
      <c r="J1588" s="184" t="s">
        <v>678</v>
      </c>
      <c r="K1588" s="184"/>
      <c r="L1588" s="184"/>
      <c r="N1588" s="184" t="s">
        <v>679</v>
      </c>
      <c r="O1588" s="184"/>
      <c r="P1588" s="184"/>
      <c r="Q1588" s="184"/>
      <c r="R1588" s="184"/>
      <c r="S1588" s="184"/>
      <c r="T1588" s="184"/>
      <c r="U1588" s="184"/>
      <c r="V1588" s="184"/>
      <c r="W1588" s="184"/>
      <c r="X1588" s="184"/>
      <c r="Y1588" s="184"/>
      <c r="Z1588" s="184"/>
      <c r="AA1588" s="184"/>
      <c r="AC1588" s="198">
        <v>61.64</v>
      </c>
      <c r="AD1588" s="198"/>
    </row>
    <row r="1589" spans="2:30" x14ac:dyDescent="0.25">
      <c r="C1589" s="157" t="s">
        <v>2</v>
      </c>
      <c r="G1589" s="157" t="s">
        <v>2</v>
      </c>
      <c r="K1589" s="157" t="s">
        <v>2</v>
      </c>
      <c r="O1589" s="196" t="s">
        <v>680</v>
      </c>
      <c r="P1589" s="196"/>
      <c r="Q1589" s="196"/>
      <c r="R1589" s="196"/>
      <c r="S1589" s="196"/>
      <c r="T1589" s="196"/>
      <c r="U1589" s="196"/>
      <c r="V1589" s="196"/>
      <c r="W1589" s="196"/>
      <c r="X1589" s="196"/>
      <c r="Y1589" s="196"/>
      <c r="Z1589" s="196"/>
      <c r="AA1589" s="196"/>
      <c r="AB1589" s="196"/>
    </row>
    <row r="1590" spans="2:30" x14ac:dyDescent="0.25">
      <c r="B1590" s="184" t="s">
        <v>1716</v>
      </c>
      <c r="C1590" s="184"/>
      <c r="D1590" s="184"/>
      <c r="F1590" s="184" t="s">
        <v>682</v>
      </c>
      <c r="G1590" s="184"/>
      <c r="H1590" s="184"/>
      <c r="I1590" s="184"/>
      <c r="J1590" s="184" t="s">
        <v>1717</v>
      </c>
      <c r="K1590" s="184"/>
      <c r="L1590" s="184"/>
      <c r="N1590" s="184" t="s">
        <v>1718</v>
      </c>
      <c r="O1590" s="184"/>
      <c r="P1590" s="184"/>
      <c r="Q1590" s="184"/>
      <c r="R1590" s="184"/>
      <c r="S1590" s="184"/>
      <c r="T1590" s="184"/>
      <c r="U1590" s="184"/>
      <c r="V1590" s="184"/>
      <c r="W1590" s="184"/>
      <c r="X1590" s="184"/>
      <c r="Y1590" s="184"/>
      <c r="Z1590" s="184"/>
      <c r="AA1590" s="184"/>
      <c r="AC1590" s="198">
        <v>10990</v>
      </c>
      <c r="AD1590" s="198"/>
    </row>
    <row r="1591" spans="2:30" x14ac:dyDescent="0.25">
      <c r="C1591" s="157" t="s">
        <v>2</v>
      </c>
      <c r="G1591" s="157" t="s">
        <v>2</v>
      </c>
      <c r="K1591" s="157" t="s">
        <v>2</v>
      </c>
      <c r="O1591" s="196" t="s">
        <v>1719</v>
      </c>
      <c r="P1591" s="196"/>
      <c r="Q1591" s="196"/>
      <c r="R1591" s="196"/>
      <c r="S1591" s="196"/>
      <c r="T1591" s="196"/>
      <c r="U1591" s="196"/>
      <c r="V1591" s="196"/>
      <c r="W1591" s="196"/>
      <c r="X1591" s="196"/>
      <c r="Y1591" s="196"/>
      <c r="Z1591" s="196"/>
      <c r="AA1591" s="196"/>
      <c r="AB1591" s="196"/>
    </row>
    <row r="1592" spans="2:30" x14ac:dyDescent="0.25">
      <c r="B1592" s="184" t="s">
        <v>742</v>
      </c>
      <c r="C1592" s="184"/>
      <c r="D1592" s="184"/>
      <c r="F1592" s="184" t="s">
        <v>311</v>
      </c>
      <c r="G1592" s="184"/>
      <c r="H1592" s="184"/>
      <c r="I1592" s="184"/>
      <c r="J1592" s="184" t="s">
        <v>743</v>
      </c>
      <c r="K1592" s="184"/>
      <c r="L1592" s="184"/>
      <c r="N1592" s="184" t="s">
        <v>744</v>
      </c>
      <c r="O1592" s="184"/>
      <c r="P1592" s="184"/>
      <c r="Q1592" s="184"/>
      <c r="R1592" s="184"/>
      <c r="S1592" s="184"/>
      <c r="T1592" s="184"/>
      <c r="U1592" s="184"/>
      <c r="V1592" s="184"/>
      <c r="W1592" s="184"/>
      <c r="X1592" s="184"/>
      <c r="Y1592" s="184"/>
      <c r="Z1592" s="184"/>
      <c r="AA1592" s="184"/>
      <c r="AC1592" s="198">
        <v>29.19</v>
      </c>
      <c r="AD1592" s="198"/>
    </row>
    <row r="1593" spans="2:30" x14ac:dyDescent="0.25">
      <c r="C1593" s="157" t="s">
        <v>2</v>
      </c>
      <c r="G1593" s="157" t="s">
        <v>2</v>
      </c>
      <c r="K1593" s="157" t="s">
        <v>2</v>
      </c>
      <c r="O1593" s="196" t="s">
        <v>1720</v>
      </c>
      <c r="P1593" s="196"/>
      <c r="Q1593" s="196"/>
      <c r="R1593" s="196"/>
      <c r="S1593" s="196"/>
      <c r="T1593" s="196"/>
      <c r="U1593" s="196"/>
      <c r="V1593" s="196"/>
      <c r="W1593" s="196"/>
      <c r="X1593" s="196"/>
      <c r="Y1593" s="196"/>
      <c r="Z1593" s="196"/>
      <c r="AA1593" s="196"/>
      <c r="AB1593" s="196"/>
    </row>
    <row r="1594" spans="2:30" x14ac:dyDescent="0.25">
      <c r="B1594" s="184" t="s">
        <v>1721</v>
      </c>
      <c r="C1594" s="184"/>
      <c r="D1594" s="184"/>
      <c r="F1594" s="184" t="s">
        <v>311</v>
      </c>
      <c r="G1594" s="184"/>
      <c r="H1594" s="184"/>
      <c r="I1594" s="184"/>
      <c r="J1594" s="184" t="s">
        <v>1722</v>
      </c>
      <c r="K1594" s="184"/>
      <c r="L1594" s="184"/>
      <c r="N1594" s="184" t="s">
        <v>1723</v>
      </c>
      <c r="O1594" s="184"/>
      <c r="P1594" s="184"/>
      <c r="Q1594" s="184"/>
      <c r="R1594" s="184"/>
      <c r="S1594" s="184"/>
      <c r="T1594" s="184"/>
      <c r="U1594" s="184"/>
      <c r="V1594" s="184"/>
      <c r="W1594" s="184"/>
      <c r="X1594" s="184"/>
      <c r="Y1594" s="184"/>
      <c r="Z1594" s="184"/>
      <c r="AA1594" s="184"/>
      <c r="AC1594" s="198">
        <v>137.5</v>
      </c>
      <c r="AD1594" s="198"/>
    </row>
    <row r="1595" spans="2:30" x14ac:dyDescent="0.25">
      <c r="C1595" s="157" t="s">
        <v>2</v>
      </c>
      <c r="G1595" s="157" t="s">
        <v>2</v>
      </c>
      <c r="K1595" s="157" t="s">
        <v>2</v>
      </c>
      <c r="O1595" s="196" t="s">
        <v>1724</v>
      </c>
      <c r="P1595" s="196"/>
      <c r="Q1595" s="196"/>
      <c r="R1595" s="196"/>
      <c r="S1595" s="196"/>
      <c r="T1595" s="196"/>
      <c r="U1595" s="196"/>
      <c r="V1595" s="196"/>
      <c r="W1595" s="196"/>
      <c r="X1595" s="196"/>
      <c r="Y1595" s="196"/>
      <c r="Z1595" s="196"/>
      <c r="AA1595" s="196"/>
      <c r="AB1595" s="196"/>
    </row>
    <row r="1596" spans="2:30" x14ac:dyDescent="0.25">
      <c r="B1596" s="184" t="s">
        <v>1725</v>
      </c>
      <c r="C1596" s="184"/>
      <c r="D1596" s="184"/>
      <c r="F1596" s="184" t="s">
        <v>311</v>
      </c>
      <c r="G1596" s="184"/>
      <c r="H1596" s="184"/>
      <c r="I1596" s="184"/>
      <c r="J1596" s="184" t="s">
        <v>1726</v>
      </c>
      <c r="K1596" s="184"/>
      <c r="L1596" s="184"/>
      <c r="N1596" s="184" t="s">
        <v>1727</v>
      </c>
      <c r="O1596" s="184"/>
      <c r="P1596" s="184"/>
      <c r="Q1596" s="184"/>
      <c r="R1596" s="184"/>
      <c r="S1596" s="184"/>
      <c r="T1596" s="184"/>
      <c r="U1596" s="184"/>
      <c r="V1596" s="184"/>
      <c r="W1596" s="184"/>
      <c r="X1596" s="184"/>
      <c r="Y1596" s="184"/>
      <c r="Z1596" s="184"/>
      <c r="AA1596" s="184"/>
      <c r="AC1596" s="198">
        <v>221.76</v>
      </c>
      <c r="AD1596" s="198"/>
    </row>
    <row r="1597" spans="2:30" x14ac:dyDescent="0.25">
      <c r="C1597" s="157" t="s">
        <v>2</v>
      </c>
      <c r="G1597" s="157" t="s">
        <v>2</v>
      </c>
      <c r="K1597" s="157" t="s">
        <v>2</v>
      </c>
      <c r="O1597" s="196" t="s">
        <v>1728</v>
      </c>
      <c r="P1597" s="196"/>
      <c r="Q1597" s="196"/>
      <c r="R1597" s="196"/>
      <c r="S1597" s="196"/>
      <c r="T1597" s="196"/>
      <c r="U1597" s="196"/>
      <c r="V1597" s="196"/>
      <c r="W1597" s="196"/>
      <c r="X1597" s="196"/>
      <c r="Y1597" s="196"/>
      <c r="Z1597" s="196"/>
      <c r="AA1597" s="196"/>
      <c r="AB1597" s="196"/>
    </row>
    <row r="1598" spans="2:30" x14ac:dyDescent="0.25">
      <c r="B1598" s="184" t="s">
        <v>1729</v>
      </c>
      <c r="C1598" s="184"/>
      <c r="D1598" s="184"/>
      <c r="F1598" s="184" t="s">
        <v>311</v>
      </c>
      <c r="G1598" s="184"/>
      <c r="H1598" s="184"/>
      <c r="I1598" s="184"/>
      <c r="J1598" s="184" t="s">
        <v>1730</v>
      </c>
      <c r="K1598" s="184"/>
      <c r="L1598" s="184"/>
      <c r="N1598" s="184" t="s">
        <v>1731</v>
      </c>
      <c r="O1598" s="184"/>
      <c r="P1598" s="184"/>
      <c r="Q1598" s="184"/>
      <c r="R1598" s="184"/>
      <c r="S1598" s="184"/>
      <c r="T1598" s="184"/>
      <c r="U1598" s="184"/>
      <c r="V1598" s="184"/>
      <c r="W1598" s="184"/>
      <c r="X1598" s="184"/>
      <c r="Y1598" s="184"/>
      <c r="Z1598" s="184"/>
      <c r="AA1598" s="184"/>
      <c r="AC1598" s="198">
        <v>2391.25</v>
      </c>
      <c r="AD1598" s="198"/>
    </row>
    <row r="1599" spans="2:30" x14ac:dyDescent="0.25">
      <c r="C1599" s="157" t="s">
        <v>2</v>
      </c>
      <c r="G1599" s="157" t="s">
        <v>2</v>
      </c>
      <c r="K1599" s="157" t="s">
        <v>2</v>
      </c>
      <c r="O1599" s="196" t="s">
        <v>1732</v>
      </c>
      <c r="P1599" s="196"/>
      <c r="Q1599" s="196"/>
      <c r="R1599" s="196"/>
      <c r="S1599" s="196"/>
      <c r="T1599" s="196"/>
      <c r="U1599" s="196"/>
      <c r="V1599" s="196"/>
      <c r="W1599" s="196"/>
      <c r="X1599" s="196"/>
      <c r="Y1599" s="196"/>
      <c r="Z1599" s="196"/>
      <c r="AA1599" s="196"/>
      <c r="AB1599" s="196"/>
      <c r="AC1599" s="197">
        <v>1750</v>
      </c>
      <c r="AD1599" s="197"/>
    </row>
    <row r="1600" spans="2:30" x14ac:dyDescent="0.25">
      <c r="C1600" s="157" t="s">
        <v>2</v>
      </c>
      <c r="G1600" s="157" t="s">
        <v>2</v>
      </c>
      <c r="K1600" s="157" t="s">
        <v>2</v>
      </c>
      <c r="O1600" s="196" t="s">
        <v>1733</v>
      </c>
      <c r="P1600" s="196"/>
      <c r="Q1600" s="196"/>
      <c r="R1600" s="196"/>
      <c r="S1600" s="196"/>
      <c r="T1600" s="196"/>
      <c r="U1600" s="196"/>
      <c r="V1600" s="196"/>
      <c r="W1600" s="196"/>
      <c r="X1600" s="196"/>
      <c r="Y1600" s="196"/>
      <c r="Z1600" s="196"/>
      <c r="AA1600" s="196"/>
      <c r="AB1600" s="196"/>
      <c r="AC1600" s="197">
        <v>641.25</v>
      </c>
      <c r="AD1600" s="197"/>
    </row>
    <row r="1601" spans="1:30" x14ac:dyDescent="0.25">
      <c r="B1601" s="184" t="s">
        <v>1734</v>
      </c>
      <c r="C1601" s="184"/>
      <c r="D1601" s="184"/>
      <c r="F1601" s="184" t="s">
        <v>311</v>
      </c>
      <c r="G1601" s="184"/>
      <c r="H1601" s="184"/>
      <c r="I1601" s="184"/>
      <c r="J1601" s="184" t="s">
        <v>1735</v>
      </c>
      <c r="K1601" s="184"/>
      <c r="L1601" s="184"/>
      <c r="N1601" s="184" t="s">
        <v>1736</v>
      </c>
      <c r="O1601" s="184"/>
      <c r="P1601" s="184"/>
      <c r="Q1601" s="184"/>
      <c r="R1601" s="184"/>
      <c r="S1601" s="184"/>
      <c r="T1601" s="184"/>
      <c r="U1601" s="184"/>
      <c r="V1601" s="184"/>
      <c r="W1601" s="184"/>
      <c r="X1601" s="184"/>
      <c r="Y1601" s="184"/>
      <c r="Z1601" s="184"/>
      <c r="AA1601" s="184"/>
      <c r="AC1601" s="198">
        <v>96.25</v>
      </c>
      <c r="AD1601" s="198"/>
    </row>
    <row r="1602" spans="1:30" x14ac:dyDescent="0.25">
      <c r="C1602" s="157" t="s">
        <v>2</v>
      </c>
      <c r="G1602" s="157" t="s">
        <v>2</v>
      </c>
      <c r="K1602" s="157" t="s">
        <v>2</v>
      </c>
      <c r="O1602" s="196" t="s">
        <v>1690</v>
      </c>
      <c r="P1602" s="196"/>
      <c r="Q1602" s="196"/>
      <c r="R1602" s="196"/>
      <c r="S1602" s="196"/>
      <c r="T1602" s="196"/>
      <c r="U1602" s="196"/>
      <c r="V1602" s="196"/>
      <c r="W1602" s="196"/>
      <c r="X1602" s="196"/>
      <c r="Y1602" s="196"/>
      <c r="Z1602" s="196"/>
      <c r="AA1602" s="196"/>
      <c r="AB1602" s="196"/>
    </row>
    <row r="1603" spans="1:30" x14ac:dyDescent="0.25">
      <c r="B1603" s="184" t="s">
        <v>1737</v>
      </c>
      <c r="C1603" s="184"/>
      <c r="D1603" s="184"/>
      <c r="F1603" s="184" t="s">
        <v>311</v>
      </c>
      <c r="G1603" s="184"/>
      <c r="H1603" s="184"/>
      <c r="I1603" s="184"/>
      <c r="J1603" s="184" t="s">
        <v>1738</v>
      </c>
      <c r="K1603" s="184"/>
      <c r="L1603" s="184"/>
      <c r="N1603" s="184" t="s">
        <v>1739</v>
      </c>
      <c r="O1603" s="184"/>
      <c r="P1603" s="184"/>
      <c r="Q1603" s="184"/>
      <c r="R1603" s="184"/>
      <c r="S1603" s="184"/>
      <c r="T1603" s="184"/>
      <c r="U1603" s="184"/>
      <c r="V1603" s="184"/>
      <c r="W1603" s="184"/>
      <c r="X1603" s="184"/>
      <c r="Y1603" s="184"/>
      <c r="Z1603" s="184"/>
      <c r="AA1603" s="184"/>
      <c r="AC1603" s="198">
        <v>110</v>
      </c>
      <c r="AD1603" s="198"/>
    </row>
    <row r="1604" spans="1:30" x14ac:dyDescent="0.25">
      <c r="C1604" s="157" t="s">
        <v>2</v>
      </c>
      <c r="G1604" s="157" t="s">
        <v>2</v>
      </c>
      <c r="K1604" s="157" t="s">
        <v>2</v>
      </c>
      <c r="O1604" s="196" t="s">
        <v>1690</v>
      </c>
      <c r="P1604" s="196"/>
      <c r="Q1604" s="196"/>
      <c r="R1604" s="196"/>
      <c r="S1604" s="196"/>
      <c r="T1604" s="196"/>
      <c r="U1604" s="196"/>
      <c r="V1604" s="196"/>
      <c r="W1604" s="196"/>
      <c r="X1604" s="196"/>
      <c r="Y1604" s="196"/>
      <c r="Z1604" s="196"/>
      <c r="AA1604" s="196"/>
      <c r="AB1604" s="196"/>
    </row>
    <row r="1605" spans="1:30" x14ac:dyDescent="0.25">
      <c r="B1605" s="184" t="s">
        <v>1740</v>
      </c>
      <c r="C1605" s="184"/>
      <c r="D1605" s="184"/>
      <c r="F1605" s="184" t="s">
        <v>311</v>
      </c>
      <c r="G1605" s="184"/>
      <c r="H1605" s="184"/>
      <c r="I1605" s="184"/>
      <c r="J1605" s="184" t="s">
        <v>1741</v>
      </c>
      <c r="K1605" s="184"/>
      <c r="L1605" s="184"/>
      <c r="N1605" s="184" t="s">
        <v>1742</v>
      </c>
      <c r="O1605" s="184"/>
      <c r="P1605" s="184"/>
      <c r="Q1605" s="184"/>
      <c r="R1605" s="184"/>
      <c r="S1605" s="184"/>
      <c r="T1605" s="184"/>
      <c r="U1605" s="184"/>
      <c r="V1605" s="184"/>
      <c r="W1605" s="184"/>
      <c r="X1605" s="184"/>
      <c r="Y1605" s="184"/>
      <c r="Z1605" s="184"/>
      <c r="AA1605" s="184"/>
      <c r="AC1605" s="198">
        <v>96.25</v>
      </c>
      <c r="AD1605" s="198"/>
    </row>
    <row r="1606" spans="1:30" x14ac:dyDescent="0.25">
      <c r="C1606" s="157" t="s">
        <v>2</v>
      </c>
      <c r="G1606" s="157" t="s">
        <v>2</v>
      </c>
      <c r="K1606" s="157" t="s">
        <v>2</v>
      </c>
      <c r="O1606" s="196" t="s">
        <v>1690</v>
      </c>
      <c r="P1606" s="196"/>
      <c r="Q1606" s="196"/>
      <c r="R1606" s="196"/>
      <c r="S1606" s="196"/>
      <c r="T1606" s="196"/>
      <c r="U1606" s="196"/>
      <c r="V1606" s="196"/>
      <c r="W1606" s="196"/>
      <c r="X1606" s="196"/>
      <c r="Y1606" s="196"/>
      <c r="Z1606" s="196"/>
      <c r="AA1606" s="196"/>
      <c r="AB1606" s="196"/>
    </row>
    <row r="1607" spans="1:30" x14ac:dyDescent="0.25">
      <c r="B1607" s="184" t="s">
        <v>1743</v>
      </c>
      <c r="C1607" s="184"/>
      <c r="D1607" s="184"/>
      <c r="F1607" s="184" t="s">
        <v>311</v>
      </c>
      <c r="G1607" s="184"/>
      <c r="H1607" s="184"/>
      <c r="I1607" s="184"/>
      <c r="J1607" s="184" t="s">
        <v>1744</v>
      </c>
      <c r="K1607" s="184"/>
      <c r="L1607" s="184"/>
      <c r="N1607" s="184" t="s">
        <v>1745</v>
      </c>
      <c r="O1607" s="184"/>
      <c r="P1607" s="184"/>
      <c r="Q1607" s="184"/>
      <c r="R1607" s="184"/>
      <c r="S1607" s="184"/>
      <c r="T1607" s="184"/>
      <c r="U1607" s="184"/>
      <c r="V1607" s="184"/>
      <c r="W1607" s="184"/>
      <c r="X1607" s="184"/>
      <c r="Y1607" s="184"/>
      <c r="Z1607" s="184"/>
      <c r="AA1607" s="184"/>
      <c r="AC1607" s="198">
        <v>137.5</v>
      </c>
      <c r="AD1607" s="198"/>
    </row>
    <row r="1608" spans="1:30" x14ac:dyDescent="0.25">
      <c r="C1608" s="157" t="s">
        <v>2</v>
      </c>
      <c r="G1608" s="157" t="s">
        <v>2</v>
      </c>
      <c r="K1608" s="157" t="s">
        <v>2</v>
      </c>
      <c r="O1608" s="196" t="s">
        <v>1746</v>
      </c>
      <c r="P1608" s="196"/>
      <c r="Q1608" s="196"/>
      <c r="R1608" s="196"/>
      <c r="S1608" s="196"/>
      <c r="T1608" s="196"/>
      <c r="U1608" s="196"/>
      <c r="V1608" s="196"/>
      <c r="W1608" s="196"/>
      <c r="X1608" s="196"/>
      <c r="Y1608" s="196"/>
      <c r="Z1608" s="196"/>
      <c r="AA1608" s="196"/>
      <c r="AB1608" s="196"/>
    </row>
    <row r="1609" spans="1:30" x14ac:dyDescent="0.25">
      <c r="B1609" s="184" t="s">
        <v>1747</v>
      </c>
      <c r="C1609" s="184"/>
      <c r="D1609" s="184"/>
      <c r="F1609" s="184" t="s">
        <v>311</v>
      </c>
      <c r="G1609" s="184"/>
      <c r="H1609" s="184"/>
      <c r="I1609" s="184"/>
      <c r="J1609" s="184" t="s">
        <v>1748</v>
      </c>
      <c r="K1609" s="184"/>
      <c r="L1609" s="184"/>
      <c r="N1609" s="184" t="s">
        <v>1749</v>
      </c>
      <c r="O1609" s="184"/>
      <c r="P1609" s="184"/>
      <c r="Q1609" s="184"/>
      <c r="R1609" s="184"/>
      <c r="S1609" s="184"/>
      <c r="T1609" s="184"/>
      <c r="U1609" s="184"/>
      <c r="V1609" s="184"/>
      <c r="W1609" s="184"/>
      <c r="X1609" s="184"/>
      <c r="Y1609" s="184"/>
      <c r="Z1609" s="184"/>
      <c r="AA1609" s="184"/>
      <c r="AC1609" s="198">
        <v>137.5</v>
      </c>
      <c r="AD1609" s="198"/>
    </row>
    <row r="1610" spans="1:30" x14ac:dyDescent="0.25">
      <c r="C1610" s="157" t="s">
        <v>2</v>
      </c>
      <c r="G1610" s="157" t="s">
        <v>2</v>
      </c>
      <c r="K1610" s="157" t="s">
        <v>2</v>
      </c>
      <c r="O1610" s="196" t="s">
        <v>1750</v>
      </c>
      <c r="P1610" s="196"/>
      <c r="Q1610" s="196"/>
      <c r="R1610" s="196"/>
      <c r="S1610" s="196"/>
      <c r="T1610" s="196"/>
      <c r="U1610" s="196"/>
      <c r="V1610" s="196"/>
      <c r="W1610" s="196"/>
      <c r="X1610" s="196"/>
      <c r="Y1610" s="196"/>
      <c r="Z1610" s="196"/>
      <c r="AA1610" s="196"/>
      <c r="AB1610" s="196"/>
    </row>
    <row r="1611" spans="1:30" x14ac:dyDescent="0.25">
      <c r="B1611" s="184" t="s">
        <v>1751</v>
      </c>
      <c r="C1611" s="184"/>
      <c r="D1611" s="184"/>
      <c r="F1611" s="184" t="s">
        <v>427</v>
      </c>
      <c r="G1611" s="184"/>
      <c r="H1611" s="184"/>
      <c r="I1611" s="184"/>
      <c r="J1611" s="184" t="s">
        <v>1730</v>
      </c>
      <c r="K1611" s="184"/>
      <c r="L1611" s="184"/>
      <c r="N1611" s="184" t="s">
        <v>1731</v>
      </c>
      <c r="O1611" s="184"/>
      <c r="P1611" s="184"/>
      <c r="Q1611" s="184"/>
      <c r="R1611" s="184"/>
      <c r="S1611" s="184"/>
      <c r="T1611" s="184"/>
      <c r="U1611" s="184"/>
      <c r="V1611" s="184"/>
      <c r="W1611" s="184"/>
      <c r="X1611" s="184"/>
      <c r="Y1611" s="184"/>
      <c r="Z1611" s="184"/>
      <c r="AA1611" s="184"/>
      <c r="AC1611" s="198">
        <v>1960.15</v>
      </c>
      <c r="AD1611" s="198"/>
    </row>
    <row r="1612" spans="1:30" x14ac:dyDescent="0.25">
      <c r="C1612" s="157" t="s">
        <v>2</v>
      </c>
      <c r="G1612" s="157" t="s">
        <v>2</v>
      </c>
      <c r="K1612" s="157" t="s">
        <v>2</v>
      </c>
      <c r="O1612" s="196" t="s">
        <v>1733</v>
      </c>
      <c r="P1612" s="196"/>
      <c r="Q1612" s="196"/>
      <c r="R1612" s="196"/>
      <c r="S1612" s="196"/>
      <c r="T1612" s="196"/>
      <c r="U1612" s="196"/>
      <c r="V1612" s="196"/>
      <c r="W1612" s="196"/>
      <c r="X1612" s="196"/>
      <c r="Y1612" s="196"/>
      <c r="Z1612" s="196"/>
      <c r="AA1612" s="196"/>
      <c r="AB1612" s="196"/>
      <c r="AC1612" s="197">
        <v>385.15</v>
      </c>
      <c r="AD1612" s="197"/>
    </row>
    <row r="1613" spans="1:30" x14ac:dyDescent="0.25">
      <c r="C1613" s="157" t="s">
        <v>2</v>
      </c>
      <c r="G1613" s="157" t="s">
        <v>2</v>
      </c>
      <c r="K1613" s="157" t="s">
        <v>2</v>
      </c>
      <c r="O1613" s="196" t="s">
        <v>1732</v>
      </c>
      <c r="P1613" s="196"/>
      <c r="Q1613" s="196"/>
      <c r="R1613" s="196"/>
      <c r="S1613" s="196"/>
      <c r="T1613" s="196"/>
      <c r="U1613" s="196"/>
      <c r="V1613" s="196"/>
      <c r="W1613" s="196"/>
      <c r="X1613" s="196"/>
      <c r="Y1613" s="196"/>
      <c r="Z1613" s="196"/>
      <c r="AA1613" s="196"/>
      <c r="AB1613" s="196"/>
      <c r="AC1613" s="197">
        <v>1575</v>
      </c>
      <c r="AD1613" s="197"/>
    </row>
    <row r="1614" spans="1:30" ht="10.5" customHeight="1" x14ac:dyDescent="0.25"/>
    <row r="1615" spans="1:30" ht="12" customHeight="1" x14ac:dyDescent="0.25"/>
    <row r="1616" spans="1:30" ht="13.5" customHeight="1" x14ac:dyDescent="0.25">
      <c r="A1616" s="182" t="s">
        <v>380</v>
      </c>
      <c r="B1616" s="182"/>
      <c r="C1616" s="182"/>
      <c r="D1616" s="182"/>
      <c r="E1616" s="182"/>
      <c r="F1616" s="182"/>
      <c r="G1616" s="182"/>
      <c r="H1616" s="182"/>
      <c r="I1616" s="182"/>
      <c r="J1616" s="182"/>
      <c r="K1616" s="182"/>
      <c r="L1616" s="182"/>
      <c r="M1616" s="182"/>
      <c r="R1616" s="183" t="s">
        <v>1752</v>
      </c>
      <c r="S1616" s="183"/>
      <c r="T1616" s="183"/>
      <c r="U1616" s="183"/>
      <c r="V1616" s="183"/>
      <c r="W1616" s="183"/>
      <c r="X1616" s="183"/>
      <c r="Y1616" s="183"/>
      <c r="Z1616" s="183"/>
      <c r="AA1616" s="183"/>
      <c r="AB1616" s="183"/>
      <c r="AC1616" s="183"/>
      <c r="AD1616" s="183"/>
    </row>
    <row r="1617" spans="1:30" ht="25.5" customHeight="1" x14ac:dyDescent="0.25">
      <c r="C1617" s="188" t="s">
        <v>290</v>
      </c>
      <c r="D1617" s="188"/>
      <c r="E1617" s="188"/>
      <c r="F1617" s="188"/>
      <c r="G1617" s="188"/>
      <c r="H1617" s="188"/>
      <c r="I1617" s="188"/>
      <c r="J1617" s="188"/>
      <c r="K1617" s="188"/>
      <c r="L1617" s="188"/>
      <c r="M1617" s="188"/>
      <c r="N1617" s="188"/>
      <c r="O1617" s="188"/>
      <c r="P1617" s="188"/>
      <c r="Q1617" s="188"/>
      <c r="R1617" s="188"/>
      <c r="S1617" s="188"/>
      <c r="T1617" s="188"/>
      <c r="U1617" s="188"/>
      <c r="V1617" s="188"/>
      <c r="W1617" s="188"/>
      <c r="X1617" s="188"/>
      <c r="Y1617" s="188"/>
      <c r="Z1617" s="188"/>
      <c r="AA1617" s="188"/>
      <c r="AB1617" s="188"/>
      <c r="AC1617" s="188"/>
    </row>
    <row r="1618" spans="1:30" ht="7.5" customHeight="1" x14ac:dyDescent="0.25"/>
    <row r="1619" spans="1:30" ht="18.75" customHeight="1" x14ac:dyDescent="0.25">
      <c r="I1619" s="202" t="s">
        <v>291</v>
      </c>
      <c r="J1619" s="202"/>
      <c r="K1619" s="202"/>
      <c r="L1619" s="202"/>
      <c r="M1619" s="202"/>
      <c r="N1619" s="202"/>
      <c r="O1619" s="202"/>
      <c r="P1619" s="202"/>
      <c r="S1619" s="203" t="s">
        <v>292</v>
      </c>
      <c r="T1619" s="203"/>
      <c r="U1619" s="203"/>
      <c r="V1619" s="203"/>
      <c r="W1619" s="203"/>
      <c r="X1619" s="203"/>
      <c r="Y1619" s="203"/>
    </row>
    <row r="1620" spans="1:30" ht="6.75" customHeight="1" x14ac:dyDescent="0.25"/>
    <row r="1621" spans="1:30" ht="14.25" customHeight="1" x14ac:dyDescent="0.25">
      <c r="A1621" s="199" t="s">
        <v>1682</v>
      </c>
      <c r="B1621" s="199"/>
      <c r="C1621" s="199"/>
      <c r="D1621" s="199"/>
      <c r="E1621" s="199"/>
      <c r="F1621" s="199"/>
      <c r="G1621" s="199"/>
      <c r="H1621" s="199"/>
      <c r="I1621" s="199"/>
      <c r="J1621" s="199"/>
      <c r="K1621" s="199"/>
      <c r="L1621" s="199"/>
      <c r="M1621" s="199"/>
      <c r="N1621" s="199"/>
      <c r="O1621" s="199"/>
    </row>
    <row r="1622" spans="1:30" x14ac:dyDescent="0.25">
      <c r="B1622" s="200" t="s">
        <v>294</v>
      </c>
      <c r="C1622" s="200"/>
      <c r="D1622" s="200"/>
      <c r="F1622" s="200" t="s">
        <v>295</v>
      </c>
      <c r="G1622" s="200"/>
      <c r="H1622" s="200"/>
      <c r="I1622" s="200"/>
      <c r="J1622" s="200" t="s">
        <v>296</v>
      </c>
      <c r="K1622" s="200"/>
      <c r="L1622" s="200"/>
      <c r="N1622" s="200" t="s">
        <v>297</v>
      </c>
      <c r="O1622" s="200"/>
      <c r="P1622" s="200"/>
      <c r="Q1622" s="200"/>
      <c r="R1622" s="200"/>
      <c r="S1622" s="200"/>
      <c r="T1622" s="200"/>
      <c r="U1622" s="200"/>
      <c r="V1622" s="200"/>
      <c r="W1622" s="200"/>
      <c r="X1622" s="200"/>
      <c r="Y1622" s="200"/>
      <c r="Z1622" s="200"/>
      <c r="AA1622" s="200"/>
      <c r="AC1622" s="201" t="s">
        <v>298</v>
      </c>
      <c r="AD1622" s="201"/>
    </row>
    <row r="1623" spans="1:30" x14ac:dyDescent="0.25">
      <c r="B1623" s="184" t="s">
        <v>1753</v>
      </c>
      <c r="C1623" s="184"/>
      <c r="D1623" s="184"/>
      <c r="F1623" s="184" t="s">
        <v>427</v>
      </c>
      <c r="G1623" s="184"/>
      <c r="H1623" s="184"/>
      <c r="I1623" s="184"/>
      <c r="J1623" s="184" t="s">
        <v>1754</v>
      </c>
      <c r="K1623" s="184"/>
      <c r="L1623" s="184"/>
      <c r="N1623" s="184" t="s">
        <v>1755</v>
      </c>
      <c r="O1623" s="184"/>
      <c r="P1623" s="184"/>
      <c r="Q1623" s="184"/>
      <c r="R1623" s="184"/>
      <c r="S1623" s="184"/>
      <c r="T1623" s="184"/>
      <c r="U1623" s="184"/>
      <c r="V1623" s="184"/>
      <c r="W1623" s="184"/>
      <c r="X1623" s="184"/>
      <c r="Y1623" s="184"/>
      <c r="Z1623" s="184"/>
      <c r="AA1623" s="184"/>
      <c r="AC1623" s="198">
        <v>137.5</v>
      </c>
      <c r="AD1623" s="198"/>
    </row>
    <row r="1624" spans="1:30" x14ac:dyDescent="0.25">
      <c r="C1624" s="157" t="s">
        <v>2</v>
      </c>
      <c r="G1624" s="157" t="s">
        <v>2</v>
      </c>
      <c r="K1624" s="157" t="s">
        <v>2</v>
      </c>
      <c r="O1624" s="196" t="s">
        <v>1756</v>
      </c>
      <c r="P1624" s="196"/>
      <c r="Q1624" s="196"/>
      <c r="R1624" s="196"/>
      <c r="S1624" s="196"/>
      <c r="T1624" s="196"/>
      <c r="U1624" s="196"/>
      <c r="V1624" s="196"/>
      <c r="W1624" s="196"/>
      <c r="X1624" s="196"/>
      <c r="Y1624" s="196"/>
      <c r="Z1624" s="196"/>
      <c r="AA1624" s="196"/>
      <c r="AB1624" s="196"/>
    </row>
    <row r="1625" spans="1:30" x14ac:dyDescent="0.25">
      <c r="B1625" s="184" t="s">
        <v>920</v>
      </c>
      <c r="C1625" s="184"/>
      <c r="D1625" s="184"/>
      <c r="F1625" s="184" t="s">
        <v>522</v>
      </c>
      <c r="G1625" s="184"/>
      <c r="H1625" s="184"/>
      <c r="I1625" s="184"/>
      <c r="J1625" s="184" t="s">
        <v>743</v>
      </c>
      <c r="K1625" s="184"/>
      <c r="L1625" s="184"/>
      <c r="N1625" s="184" t="s">
        <v>744</v>
      </c>
      <c r="O1625" s="184"/>
      <c r="P1625" s="184"/>
      <c r="Q1625" s="184"/>
      <c r="R1625" s="184"/>
      <c r="S1625" s="184"/>
      <c r="T1625" s="184"/>
      <c r="U1625" s="184"/>
      <c r="V1625" s="184"/>
      <c r="W1625" s="184"/>
      <c r="X1625" s="184"/>
      <c r="Y1625" s="184"/>
      <c r="Z1625" s="184"/>
      <c r="AA1625" s="184"/>
      <c r="AC1625" s="198">
        <v>2075</v>
      </c>
      <c r="AD1625" s="198"/>
    </row>
    <row r="1626" spans="1:30" x14ac:dyDescent="0.25">
      <c r="C1626" s="157" t="s">
        <v>2</v>
      </c>
      <c r="G1626" s="157" t="s">
        <v>2</v>
      </c>
      <c r="K1626" s="157" t="s">
        <v>2</v>
      </c>
      <c r="O1626" s="196" t="s">
        <v>1757</v>
      </c>
      <c r="P1626" s="196"/>
      <c r="Q1626" s="196"/>
      <c r="R1626" s="196"/>
      <c r="S1626" s="196"/>
      <c r="T1626" s="196"/>
      <c r="U1626" s="196"/>
      <c r="V1626" s="196"/>
      <c r="W1626" s="196"/>
      <c r="X1626" s="196"/>
      <c r="Y1626" s="196"/>
      <c r="Z1626" s="196"/>
      <c r="AA1626" s="196"/>
      <c r="AB1626" s="196"/>
      <c r="AC1626" s="197">
        <v>2040</v>
      </c>
      <c r="AD1626" s="197"/>
    </row>
    <row r="1627" spans="1:30" x14ac:dyDescent="0.25">
      <c r="C1627" s="157" t="s">
        <v>2</v>
      </c>
      <c r="G1627" s="157" t="s">
        <v>2</v>
      </c>
      <c r="K1627" s="157" t="s">
        <v>2</v>
      </c>
      <c r="O1627" s="196" t="s">
        <v>622</v>
      </c>
      <c r="P1627" s="196"/>
      <c r="Q1627" s="196"/>
      <c r="R1627" s="196"/>
      <c r="S1627" s="196"/>
      <c r="T1627" s="196"/>
      <c r="U1627" s="196"/>
      <c r="V1627" s="196"/>
      <c r="W1627" s="196"/>
      <c r="X1627" s="196"/>
      <c r="Y1627" s="196"/>
      <c r="Z1627" s="196"/>
      <c r="AA1627" s="196"/>
      <c r="AB1627" s="196"/>
      <c r="AC1627" s="197">
        <v>35</v>
      </c>
      <c r="AD1627" s="197"/>
    </row>
    <row r="1628" spans="1:30" x14ac:dyDescent="0.25">
      <c r="B1628" s="184" t="s">
        <v>1758</v>
      </c>
      <c r="C1628" s="184"/>
      <c r="D1628" s="184"/>
      <c r="F1628" s="184" t="s">
        <v>522</v>
      </c>
      <c r="G1628" s="184"/>
      <c r="H1628" s="184"/>
      <c r="I1628" s="184"/>
      <c r="J1628" s="184" t="s">
        <v>1730</v>
      </c>
      <c r="K1628" s="184"/>
      <c r="L1628" s="184"/>
      <c r="N1628" s="184" t="s">
        <v>1731</v>
      </c>
      <c r="O1628" s="184"/>
      <c r="P1628" s="184"/>
      <c r="Q1628" s="184"/>
      <c r="R1628" s="184"/>
      <c r="S1628" s="184"/>
      <c r="T1628" s="184"/>
      <c r="U1628" s="184"/>
      <c r="V1628" s="184"/>
      <c r="W1628" s="184"/>
      <c r="X1628" s="184"/>
      <c r="Y1628" s="184"/>
      <c r="Z1628" s="184"/>
      <c r="AA1628" s="184"/>
      <c r="AC1628" s="198">
        <v>4496.2</v>
      </c>
      <c r="AD1628" s="198"/>
    </row>
    <row r="1629" spans="1:30" x14ac:dyDescent="0.25">
      <c r="C1629" s="157" t="s">
        <v>2</v>
      </c>
      <c r="G1629" s="157" t="s">
        <v>2</v>
      </c>
      <c r="K1629" s="157" t="s">
        <v>2</v>
      </c>
      <c r="O1629" s="196" t="s">
        <v>1733</v>
      </c>
      <c r="P1629" s="196"/>
      <c r="Q1629" s="196"/>
      <c r="R1629" s="196"/>
      <c r="S1629" s="196"/>
      <c r="T1629" s="196"/>
      <c r="U1629" s="196"/>
      <c r="V1629" s="196"/>
      <c r="W1629" s="196"/>
      <c r="X1629" s="196"/>
      <c r="Y1629" s="196"/>
      <c r="Z1629" s="196"/>
      <c r="AA1629" s="196"/>
      <c r="AB1629" s="196"/>
      <c r="AC1629" s="197">
        <v>145.6</v>
      </c>
      <c r="AD1629" s="197"/>
    </row>
    <row r="1630" spans="1:30" x14ac:dyDescent="0.25">
      <c r="C1630" s="157" t="s">
        <v>2</v>
      </c>
      <c r="G1630" s="157" t="s">
        <v>2</v>
      </c>
      <c r="K1630" s="157" t="s">
        <v>2</v>
      </c>
      <c r="O1630" s="196" t="s">
        <v>1733</v>
      </c>
      <c r="P1630" s="196"/>
      <c r="Q1630" s="196"/>
      <c r="R1630" s="196"/>
      <c r="S1630" s="196"/>
      <c r="T1630" s="196"/>
      <c r="U1630" s="196"/>
      <c r="V1630" s="196"/>
      <c r="W1630" s="196"/>
      <c r="X1630" s="196"/>
      <c r="Y1630" s="196"/>
      <c r="Z1630" s="196"/>
      <c r="AA1630" s="196"/>
      <c r="AB1630" s="196"/>
      <c r="AC1630" s="197">
        <v>1200.5999999999999</v>
      </c>
      <c r="AD1630" s="197"/>
    </row>
    <row r="1631" spans="1:30" x14ac:dyDescent="0.25">
      <c r="C1631" s="157" t="s">
        <v>2</v>
      </c>
      <c r="G1631" s="157" t="s">
        <v>2</v>
      </c>
      <c r="K1631" s="157" t="s">
        <v>2</v>
      </c>
      <c r="O1631" s="196" t="s">
        <v>1732</v>
      </c>
      <c r="P1631" s="196"/>
      <c r="Q1631" s="196"/>
      <c r="R1631" s="196"/>
      <c r="S1631" s="196"/>
      <c r="T1631" s="196"/>
      <c r="U1631" s="196"/>
      <c r="V1631" s="196"/>
      <c r="W1631" s="196"/>
      <c r="X1631" s="196"/>
      <c r="Y1631" s="196"/>
      <c r="Z1631" s="196"/>
      <c r="AA1631" s="196"/>
      <c r="AB1631" s="196"/>
      <c r="AC1631" s="197">
        <v>1750</v>
      </c>
      <c r="AD1631" s="197"/>
    </row>
    <row r="1632" spans="1:30" x14ac:dyDescent="0.25">
      <c r="C1632" s="157" t="s">
        <v>2</v>
      </c>
      <c r="G1632" s="157" t="s">
        <v>2</v>
      </c>
      <c r="K1632" s="157" t="s">
        <v>2</v>
      </c>
      <c r="O1632" s="196" t="s">
        <v>1732</v>
      </c>
      <c r="P1632" s="196"/>
      <c r="Q1632" s="196"/>
      <c r="R1632" s="196"/>
      <c r="S1632" s="196"/>
      <c r="T1632" s="196"/>
      <c r="U1632" s="196"/>
      <c r="V1632" s="196"/>
      <c r="W1632" s="196"/>
      <c r="X1632" s="196"/>
      <c r="Y1632" s="196"/>
      <c r="Z1632" s="196"/>
      <c r="AA1632" s="196"/>
      <c r="AB1632" s="196"/>
      <c r="AC1632" s="197">
        <v>1400</v>
      </c>
      <c r="AD1632" s="197"/>
    </row>
    <row r="1633" spans="1:30" x14ac:dyDescent="0.25">
      <c r="B1633" s="184" t="s">
        <v>1759</v>
      </c>
      <c r="C1633" s="184"/>
      <c r="D1633" s="184"/>
      <c r="F1633" s="184" t="s">
        <v>568</v>
      </c>
      <c r="G1633" s="184"/>
      <c r="H1633" s="184"/>
      <c r="I1633" s="184"/>
      <c r="J1633" s="184" t="s">
        <v>1730</v>
      </c>
      <c r="K1633" s="184"/>
      <c r="L1633" s="184"/>
      <c r="N1633" s="184" t="s">
        <v>1731</v>
      </c>
      <c r="O1633" s="184"/>
      <c r="P1633" s="184"/>
      <c r="Q1633" s="184"/>
      <c r="R1633" s="184"/>
      <c r="S1633" s="184"/>
      <c r="T1633" s="184"/>
      <c r="U1633" s="184"/>
      <c r="V1633" s="184"/>
      <c r="W1633" s="184"/>
      <c r="X1633" s="184"/>
      <c r="Y1633" s="184"/>
      <c r="Z1633" s="184"/>
      <c r="AA1633" s="184"/>
      <c r="AC1633" s="198">
        <v>2245.73</v>
      </c>
      <c r="AD1633" s="198"/>
    </row>
    <row r="1634" spans="1:30" x14ac:dyDescent="0.25">
      <c r="C1634" s="157" t="s">
        <v>2</v>
      </c>
      <c r="G1634" s="157" t="s">
        <v>2</v>
      </c>
      <c r="K1634" s="157" t="s">
        <v>2</v>
      </c>
      <c r="O1634" s="196" t="s">
        <v>1733</v>
      </c>
      <c r="P1634" s="196"/>
      <c r="Q1634" s="196"/>
      <c r="R1634" s="196"/>
      <c r="S1634" s="196"/>
      <c r="T1634" s="196"/>
      <c r="U1634" s="196"/>
      <c r="V1634" s="196"/>
      <c r="W1634" s="196"/>
      <c r="X1634" s="196"/>
      <c r="Y1634" s="196"/>
      <c r="Z1634" s="196"/>
      <c r="AA1634" s="196"/>
      <c r="AB1634" s="196"/>
      <c r="AC1634" s="197">
        <v>670.73</v>
      </c>
      <c r="AD1634" s="197"/>
    </row>
    <row r="1635" spans="1:30" x14ac:dyDescent="0.25">
      <c r="C1635" s="157" t="s">
        <v>2</v>
      </c>
      <c r="G1635" s="157" t="s">
        <v>2</v>
      </c>
      <c r="K1635" s="157" t="s">
        <v>2</v>
      </c>
      <c r="O1635" s="196" t="s">
        <v>1732</v>
      </c>
      <c r="P1635" s="196"/>
      <c r="Q1635" s="196"/>
      <c r="R1635" s="196"/>
      <c r="S1635" s="196"/>
      <c r="T1635" s="196"/>
      <c r="U1635" s="196"/>
      <c r="V1635" s="196"/>
      <c r="W1635" s="196"/>
      <c r="X1635" s="196"/>
      <c r="Y1635" s="196"/>
      <c r="Z1635" s="196"/>
      <c r="AA1635" s="196"/>
      <c r="AB1635" s="196"/>
      <c r="AC1635" s="197">
        <v>1575</v>
      </c>
      <c r="AD1635" s="197"/>
    </row>
    <row r="1636" spans="1:30" x14ac:dyDescent="0.25">
      <c r="B1636" s="184" t="s">
        <v>1760</v>
      </c>
      <c r="C1636" s="184"/>
      <c r="D1636" s="184"/>
      <c r="F1636" s="184" t="s">
        <v>682</v>
      </c>
      <c r="G1636" s="184"/>
      <c r="H1636" s="184"/>
      <c r="I1636" s="184"/>
      <c r="J1636" s="184" t="s">
        <v>785</v>
      </c>
      <c r="K1636" s="184"/>
      <c r="L1636" s="184"/>
      <c r="N1636" s="184" t="s">
        <v>786</v>
      </c>
      <c r="O1636" s="184"/>
      <c r="P1636" s="184"/>
      <c r="Q1636" s="184"/>
      <c r="R1636" s="184"/>
      <c r="S1636" s="184"/>
      <c r="T1636" s="184"/>
      <c r="U1636" s="184"/>
      <c r="V1636" s="184"/>
      <c r="W1636" s="184"/>
      <c r="X1636" s="184"/>
      <c r="Y1636" s="184"/>
      <c r="Z1636" s="184"/>
      <c r="AA1636" s="184"/>
      <c r="AC1636" s="198">
        <v>10642.56</v>
      </c>
      <c r="AD1636" s="198"/>
    </row>
    <row r="1637" spans="1:30" x14ac:dyDescent="0.25">
      <c r="C1637" s="157" t="s">
        <v>2</v>
      </c>
      <c r="G1637" s="157" t="s">
        <v>2</v>
      </c>
      <c r="K1637" s="157" t="s">
        <v>2</v>
      </c>
      <c r="O1637" s="196" t="s">
        <v>787</v>
      </c>
      <c r="P1637" s="196"/>
      <c r="Q1637" s="196"/>
      <c r="R1637" s="196"/>
      <c r="S1637" s="196"/>
      <c r="T1637" s="196"/>
      <c r="U1637" s="196"/>
      <c r="V1637" s="196"/>
      <c r="W1637" s="196"/>
      <c r="X1637" s="196"/>
      <c r="Y1637" s="196"/>
      <c r="Z1637" s="196"/>
      <c r="AA1637" s="196"/>
      <c r="AB1637" s="196"/>
      <c r="AC1637" s="197">
        <v>89.75</v>
      </c>
      <c r="AD1637" s="197"/>
    </row>
    <row r="1638" spans="1:30" x14ac:dyDescent="0.25">
      <c r="C1638" s="157" t="s">
        <v>2</v>
      </c>
      <c r="G1638" s="157" t="s">
        <v>2</v>
      </c>
      <c r="K1638" s="157" t="s">
        <v>2</v>
      </c>
      <c r="O1638" s="196" t="s">
        <v>1761</v>
      </c>
      <c r="P1638" s="196"/>
      <c r="Q1638" s="196"/>
      <c r="R1638" s="196"/>
      <c r="S1638" s="196"/>
      <c r="T1638" s="196"/>
      <c r="U1638" s="196"/>
      <c r="V1638" s="196"/>
      <c r="W1638" s="196"/>
      <c r="X1638" s="196"/>
      <c r="Y1638" s="196"/>
      <c r="Z1638" s="196"/>
      <c r="AA1638" s="196"/>
      <c r="AB1638" s="196"/>
      <c r="AC1638" s="197">
        <v>154.13999999999999</v>
      </c>
      <c r="AD1638" s="197"/>
    </row>
    <row r="1639" spans="1:30" x14ac:dyDescent="0.25">
      <c r="C1639" s="157" t="s">
        <v>2</v>
      </c>
      <c r="G1639" s="157" t="s">
        <v>2</v>
      </c>
      <c r="K1639" s="157" t="s">
        <v>2</v>
      </c>
      <c r="O1639" s="196" t="s">
        <v>1762</v>
      </c>
      <c r="P1639" s="196"/>
      <c r="Q1639" s="196"/>
      <c r="R1639" s="196"/>
      <c r="S1639" s="196"/>
      <c r="T1639" s="196"/>
      <c r="U1639" s="196"/>
      <c r="V1639" s="196"/>
      <c r="W1639" s="196"/>
      <c r="X1639" s="196"/>
      <c r="Y1639" s="196"/>
      <c r="Z1639" s="196"/>
      <c r="AA1639" s="196"/>
      <c r="AB1639" s="196"/>
      <c r="AC1639" s="197">
        <v>6432.25</v>
      </c>
      <c r="AD1639" s="197"/>
    </row>
    <row r="1640" spans="1:30" x14ac:dyDescent="0.25">
      <c r="C1640" s="157" t="s">
        <v>2</v>
      </c>
      <c r="G1640" s="157" t="s">
        <v>2</v>
      </c>
      <c r="K1640" s="157" t="s">
        <v>2</v>
      </c>
      <c r="O1640" s="196" t="s">
        <v>1763</v>
      </c>
      <c r="P1640" s="196"/>
      <c r="Q1640" s="196"/>
      <c r="R1640" s="196"/>
      <c r="S1640" s="196"/>
      <c r="T1640" s="196"/>
      <c r="U1640" s="196"/>
      <c r="V1640" s="196"/>
      <c r="W1640" s="196"/>
      <c r="X1640" s="196"/>
      <c r="Y1640" s="196"/>
      <c r="Z1640" s="196"/>
      <c r="AA1640" s="196"/>
      <c r="AB1640" s="196"/>
      <c r="AC1640" s="197">
        <v>3753.6</v>
      </c>
      <c r="AD1640" s="197"/>
    </row>
    <row r="1641" spans="1:30" x14ac:dyDescent="0.25">
      <c r="C1641" s="157" t="s">
        <v>2</v>
      </c>
      <c r="G1641" s="157" t="s">
        <v>2</v>
      </c>
      <c r="K1641" s="157" t="s">
        <v>2</v>
      </c>
      <c r="O1641" s="196" t="s">
        <v>1764</v>
      </c>
      <c r="P1641" s="196"/>
      <c r="Q1641" s="196"/>
      <c r="R1641" s="196"/>
      <c r="S1641" s="196"/>
      <c r="T1641" s="196"/>
      <c r="U1641" s="196"/>
      <c r="V1641" s="196"/>
      <c r="W1641" s="196"/>
      <c r="X1641" s="196"/>
      <c r="Y1641" s="196"/>
      <c r="Z1641" s="196"/>
      <c r="AA1641" s="196"/>
      <c r="AB1641" s="196"/>
      <c r="AC1641" s="197">
        <v>25.3</v>
      </c>
      <c r="AD1641" s="197"/>
    </row>
    <row r="1642" spans="1:30" x14ac:dyDescent="0.25">
      <c r="C1642" s="157" t="s">
        <v>2</v>
      </c>
      <c r="G1642" s="157" t="s">
        <v>2</v>
      </c>
      <c r="K1642" s="157" t="s">
        <v>2</v>
      </c>
      <c r="O1642" s="196" t="s">
        <v>1765</v>
      </c>
      <c r="P1642" s="196"/>
      <c r="Q1642" s="196"/>
      <c r="R1642" s="196"/>
      <c r="S1642" s="196"/>
      <c r="T1642" s="196"/>
      <c r="U1642" s="196"/>
      <c r="V1642" s="196"/>
      <c r="W1642" s="196"/>
      <c r="X1642" s="196"/>
      <c r="Y1642" s="196"/>
      <c r="Z1642" s="196"/>
      <c r="AA1642" s="196"/>
      <c r="AB1642" s="196"/>
      <c r="AC1642" s="197">
        <v>187.52</v>
      </c>
      <c r="AD1642" s="197"/>
    </row>
    <row r="1643" spans="1:30" ht="6" customHeight="1" x14ac:dyDescent="0.25"/>
    <row r="1644" spans="1:30" ht="16.5" customHeight="1" x14ac:dyDescent="0.25">
      <c r="A1644" s="182" t="s">
        <v>1766</v>
      </c>
      <c r="B1644" s="182"/>
      <c r="C1644" s="182"/>
      <c r="D1644" s="182"/>
      <c r="E1644" s="182"/>
      <c r="F1644" s="182"/>
      <c r="G1644" s="182"/>
      <c r="H1644" s="182"/>
      <c r="I1644" s="182"/>
      <c r="J1644" s="182"/>
      <c r="K1644" s="182"/>
      <c r="L1644" s="182"/>
      <c r="M1644" s="182"/>
      <c r="N1644" s="182"/>
      <c r="O1644" s="182"/>
      <c r="P1644" s="182"/>
      <c r="Q1644" s="182"/>
      <c r="R1644" s="182"/>
      <c r="S1644" s="182"/>
      <c r="U1644" s="157" t="s">
        <v>2</v>
      </c>
      <c r="W1644" s="157" t="s">
        <v>2</v>
      </c>
      <c r="Y1644" s="194" t="s">
        <v>1061</v>
      </c>
      <c r="Z1644" s="194"/>
      <c r="AC1644" s="195">
        <v>58616.19</v>
      </c>
      <c r="AD1644" s="195"/>
    </row>
    <row r="1645" spans="1:30" ht="6.75" customHeight="1" x14ac:dyDescent="0.25"/>
    <row r="1646" spans="1:30" ht="14.25" customHeight="1" x14ac:dyDescent="0.25">
      <c r="A1646" s="199" t="s">
        <v>1767</v>
      </c>
      <c r="B1646" s="199"/>
      <c r="C1646" s="199"/>
      <c r="D1646" s="199"/>
      <c r="E1646" s="199"/>
      <c r="F1646" s="199"/>
      <c r="G1646" s="199"/>
      <c r="H1646" s="199"/>
      <c r="I1646" s="199"/>
      <c r="J1646" s="199"/>
      <c r="K1646" s="199"/>
      <c r="L1646" s="199"/>
      <c r="M1646" s="199"/>
      <c r="N1646" s="199"/>
      <c r="O1646" s="199"/>
    </row>
    <row r="1647" spans="1:30" x14ac:dyDescent="0.25">
      <c r="B1647" s="200" t="s">
        <v>294</v>
      </c>
      <c r="C1647" s="200"/>
      <c r="D1647" s="200"/>
      <c r="F1647" s="200" t="s">
        <v>295</v>
      </c>
      <c r="G1647" s="200"/>
      <c r="H1647" s="200"/>
      <c r="I1647" s="200"/>
      <c r="J1647" s="200" t="s">
        <v>296</v>
      </c>
      <c r="K1647" s="200"/>
      <c r="L1647" s="200"/>
      <c r="N1647" s="200" t="s">
        <v>297</v>
      </c>
      <c r="O1647" s="200"/>
      <c r="P1647" s="200"/>
      <c r="Q1647" s="200"/>
      <c r="R1647" s="200"/>
      <c r="S1647" s="200"/>
      <c r="T1647" s="200"/>
      <c r="U1647" s="200"/>
      <c r="V1647" s="200"/>
      <c r="W1647" s="200"/>
      <c r="X1647" s="200"/>
      <c r="Y1647" s="200"/>
      <c r="Z1647" s="200"/>
      <c r="AA1647" s="200"/>
      <c r="AC1647" s="201" t="s">
        <v>298</v>
      </c>
      <c r="AD1647" s="201"/>
    </row>
    <row r="1648" spans="1:30" x14ac:dyDescent="0.25">
      <c r="B1648" s="184" t="s">
        <v>1768</v>
      </c>
      <c r="C1648" s="184"/>
      <c r="D1648" s="184"/>
      <c r="F1648" s="184" t="s">
        <v>311</v>
      </c>
      <c r="G1648" s="184"/>
      <c r="H1648" s="184"/>
      <c r="I1648" s="184"/>
      <c r="J1648" s="184" t="s">
        <v>1086</v>
      </c>
      <c r="K1648" s="184"/>
      <c r="L1648" s="184"/>
      <c r="N1648" s="184" t="s">
        <v>1087</v>
      </c>
      <c r="O1648" s="184"/>
      <c r="P1648" s="184"/>
      <c r="Q1648" s="184"/>
      <c r="R1648" s="184"/>
      <c r="S1648" s="184"/>
      <c r="T1648" s="184"/>
      <c r="U1648" s="184"/>
      <c r="V1648" s="184"/>
      <c r="W1648" s="184"/>
      <c r="X1648" s="184"/>
      <c r="Y1648" s="184"/>
      <c r="Z1648" s="184"/>
      <c r="AA1648" s="184"/>
      <c r="AC1648" s="198">
        <v>35.94</v>
      </c>
      <c r="AD1648" s="198"/>
    </row>
    <row r="1649" spans="2:30" x14ac:dyDescent="0.25">
      <c r="C1649" s="157" t="s">
        <v>2</v>
      </c>
      <c r="G1649" s="157" t="s">
        <v>2</v>
      </c>
      <c r="K1649" s="157" t="s">
        <v>2</v>
      </c>
      <c r="O1649" s="196" t="s">
        <v>1769</v>
      </c>
      <c r="P1649" s="196"/>
      <c r="Q1649" s="196"/>
      <c r="R1649" s="196"/>
      <c r="S1649" s="196"/>
      <c r="T1649" s="196"/>
      <c r="U1649" s="196"/>
      <c r="V1649" s="196"/>
      <c r="W1649" s="196"/>
      <c r="X1649" s="196"/>
      <c r="Y1649" s="196"/>
      <c r="Z1649" s="196"/>
      <c r="AA1649" s="196"/>
      <c r="AB1649" s="196"/>
    </row>
    <row r="1650" spans="2:30" x14ac:dyDescent="0.25">
      <c r="B1650" s="184" t="s">
        <v>1770</v>
      </c>
      <c r="C1650" s="184"/>
      <c r="D1650" s="184"/>
      <c r="F1650" s="184" t="s">
        <v>311</v>
      </c>
      <c r="G1650" s="184"/>
      <c r="H1650" s="184"/>
      <c r="I1650" s="184"/>
      <c r="J1650" s="184" t="s">
        <v>1771</v>
      </c>
      <c r="K1650" s="184"/>
      <c r="L1650" s="184"/>
      <c r="N1650" s="184" t="s">
        <v>1772</v>
      </c>
      <c r="O1650" s="184"/>
      <c r="P1650" s="184"/>
      <c r="Q1650" s="184"/>
      <c r="R1650" s="184"/>
      <c r="S1650" s="184"/>
      <c r="T1650" s="184"/>
      <c r="U1650" s="184"/>
      <c r="V1650" s="184"/>
      <c r="W1650" s="184"/>
      <c r="X1650" s="184"/>
      <c r="Y1650" s="184"/>
      <c r="Z1650" s="184"/>
      <c r="AA1650" s="184"/>
      <c r="AC1650" s="198">
        <v>650</v>
      </c>
      <c r="AD1650" s="198"/>
    </row>
    <row r="1651" spans="2:30" x14ac:dyDescent="0.25">
      <c r="C1651" s="157" t="s">
        <v>2</v>
      </c>
      <c r="G1651" s="157" t="s">
        <v>2</v>
      </c>
      <c r="K1651" s="157" t="s">
        <v>2</v>
      </c>
      <c r="O1651" s="196" t="s">
        <v>1773</v>
      </c>
      <c r="P1651" s="196"/>
      <c r="Q1651" s="196"/>
      <c r="R1651" s="196"/>
      <c r="S1651" s="196"/>
      <c r="T1651" s="196"/>
      <c r="U1651" s="196"/>
      <c r="V1651" s="196"/>
      <c r="W1651" s="196"/>
      <c r="X1651" s="196"/>
      <c r="Y1651" s="196"/>
      <c r="Z1651" s="196"/>
      <c r="AA1651" s="196"/>
      <c r="AB1651" s="196"/>
    </row>
    <row r="1652" spans="2:30" x14ac:dyDescent="0.25">
      <c r="B1652" s="184" t="s">
        <v>350</v>
      </c>
      <c r="C1652" s="184"/>
      <c r="D1652" s="184"/>
      <c r="F1652" s="184" t="s">
        <v>311</v>
      </c>
      <c r="G1652" s="184"/>
      <c r="H1652" s="184"/>
      <c r="I1652" s="184"/>
      <c r="J1652" s="184" t="s">
        <v>351</v>
      </c>
      <c r="K1652" s="184"/>
      <c r="L1652" s="184"/>
      <c r="N1652" s="184" t="s">
        <v>352</v>
      </c>
      <c r="O1652" s="184"/>
      <c r="P1652" s="184"/>
      <c r="Q1652" s="184"/>
      <c r="R1652" s="184"/>
      <c r="S1652" s="184"/>
      <c r="T1652" s="184"/>
      <c r="U1652" s="184"/>
      <c r="V1652" s="184"/>
      <c r="W1652" s="184"/>
      <c r="X1652" s="184"/>
      <c r="Y1652" s="184"/>
      <c r="Z1652" s="184"/>
      <c r="AA1652" s="184"/>
      <c r="AC1652" s="198">
        <v>458.22</v>
      </c>
      <c r="AD1652" s="198"/>
    </row>
    <row r="1653" spans="2:30" x14ac:dyDescent="0.25">
      <c r="C1653" s="157" t="s">
        <v>2</v>
      </c>
      <c r="G1653" s="157" t="s">
        <v>2</v>
      </c>
      <c r="K1653" s="157" t="s">
        <v>2</v>
      </c>
      <c r="O1653" s="196" t="s">
        <v>1774</v>
      </c>
      <c r="P1653" s="196"/>
      <c r="Q1653" s="196"/>
      <c r="R1653" s="196"/>
      <c r="S1653" s="196"/>
      <c r="T1653" s="196"/>
      <c r="U1653" s="196"/>
      <c r="V1653" s="196"/>
      <c r="W1653" s="196"/>
      <c r="X1653" s="196"/>
      <c r="Y1653" s="196"/>
      <c r="Z1653" s="196"/>
      <c r="AA1653" s="196"/>
      <c r="AB1653" s="196"/>
      <c r="AC1653" s="197">
        <v>23.73</v>
      </c>
      <c r="AD1653" s="197"/>
    </row>
    <row r="1654" spans="2:30" x14ac:dyDescent="0.25">
      <c r="C1654" s="157" t="s">
        <v>2</v>
      </c>
      <c r="G1654" s="157" t="s">
        <v>2</v>
      </c>
      <c r="K1654" s="157" t="s">
        <v>2</v>
      </c>
      <c r="O1654" s="196" t="s">
        <v>1775</v>
      </c>
      <c r="P1654" s="196"/>
      <c r="Q1654" s="196"/>
      <c r="R1654" s="196"/>
      <c r="S1654" s="196"/>
      <c r="T1654" s="196"/>
      <c r="U1654" s="196"/>
      <c r="V1654" s="196"/>
      <c r="W1654" s="196"/>
      <c r="X1654" s="196"/>
      <c r="Y1654" s="196"/>
      <c r="Z1654" s="196"/>
      <c r="AA1654" s="196"/>
      <c r="AB1654" s="196"/>
      <c r="AC1654" s="197">
        <v>102</v>
      </c>
      <c r="AD1654" s="197"/>
    </row>
    <row r="1655" spans="2:30" x14ac:dyDescent="0.25">
      <c r="C1655" s="157" t="s">
        <v>2</v>
      </c>
      <c r="G1655" s="157" t="s">
        <v>2</v>
      </c>
      <c r="K1655" s="157" t="s">
        <v>2</v>
      </c>
      <c r="O1655" s="196" t="s">
        <v>1776</v>
      </c>
      <c r="P1655" s="196"/>
      <c r="Q1655" s="196"/>
      <c r="R1655" s="196"/>
      <c r="S1655" s="196"/>
      <c r="T1655" s="196"/>
      <c r="U1655" s="196"/>
      <c r="V1655" s="196"/>
      <c r="W1655" s="196"/>
      <c r="X1655" s="196"/>
      <c r="Y1655" s="196"/>
      <c r="Z1655" s="196"/>
      <c r="AA1655" s="196"/>
      <c r="AB1655" s="196"/>
      <c r="AC1655" s="197">
        <v>60.04</v>
      </c>
      <c r="AD1655" s="197"/>
    </row>
    <row r="1656" spans="2:30" x14ac:dyDescent="0.25">
      <c r="C1656" s="157" t="s">
        <v>2</v>
      </c>
      <c r="G1656" s="157" t="s">
        <v>2</v>
      </c>
      <c r="K1656" s="157" t="s">
        <v>2</v>
      </c>
      <c r="O1656" s="196" t="s">
        <v>1777</v>
      </c>
      <c r="P1656" s="196"/>
      <c r="Q1656" s="196"/>
      <c r="R1656" s="196"/>
      <c r="S1656" s="196"/>
      <c r="T1656" s="196"/>
      <c r="U1656" s="196"/>
      <c r="V1656" s="196"/>
      <c r="W1656" s="196"/>
      <c r="X1656" s="196"/>
      <c r="Y1656" s="196"/>
      <c r="Z1656" s="196"/>
      <c r="AA1656" s="196"/>
      <c r="AB1656" s="196"/>
      <c r="AC1656" s="197">
        <v>122.35</v>
      </c>
      <c r="AD1656" s="197"/>
    </row>
    <row r="1657" spans="2:30" x14ac:dyDescent="0.25">
      <c r="C1657" s="157" t="s">
        <v>2</v>
      </c>
      <c r="G1657" s="157" t="s">
        <v>2</v>
      </c>
      <c r="K1657" s="157" t="s">
        <v>2</v>
      </c>
      <c r="O1657" s="196" t="s">
        <v>1778</v>
      </c>
      <c r="P1657" s="196"/>
      <c r="Q1657" s="196"/>
      <c r="R1657" s="196"/>
      <c r="S1657" s="196"/>
      <c r="T1657" s="196"/>
      <c r="U1657" s="196"/>
      <c r="V1657" s="196"/>
      <c r="W1657" s="196"/>
      <c r="X1657" s="196"/>
      <c r="Y1657" s="196"/>
      <c r="Z1657" s="196"/>
      <c r="AA1657" s="196"/>
      <c r="AB1657" s="196"/>
      <c r="AC1657" s="197">
        <v>150.1</v>
      </c>
      <c r="AD1657" s="197"/>
    </row>
    <row r="1658" spans="2:30" x14ac:dyDescent="0.25">
      <c r="B1658" s="184" t="s">
        <v>1779</v>
      </c>
      <c r="C1658" s="184"/>
      <c r="D1658" s="184"/>
      <c r="F1658" s="184" t="s">
        <v>311</v>
      </c>
      <c r="G1658" s="184"/>
      <c r="H1658" s="184"/>
      <c r="I1658" s="184"/>
      <c r="J1658" s="184" t="s">
        <v>1112</v>
      </c>
      <c r="K1658" s="184"/>
      <c r="L1658" s="184"/>
      <c r="N1658" s="184" t="s">
        <v>1113</v>
      </c>
      <c r="O1658" s="184"/>
      <c r="P1658" s="184"/>
      <c r="Q1658" s="184"/>
      <c r="R1658" s="184"/>
      <c r="S1658" s="184"/>
      <c r="T1658" s="184"/>
      <c r="U1658" s="184"/>
      <c r="V1658" s="184"/>
      <c r="W1658" s="184"/>
      <c r="X1658" s="184"/>
      <c r="Y1658" s="184"/>
      <c r="Z1658" s="184"/>
      <c r="AA1658" s="184"/>
      <c r="AC1658" s="198">
        <v>138.44</v>
      </c>
      <c r="AD1658" s="198"/>
    </row>
    <row r="1659" spans="2:30" x14ac:dyDescent="0.25">
      <c r="C1659" s="157" t="s">
        <v>2</v>
      </c>
      <c r="G1659" s="157" t="s">
        <v>2</v>
      </c>
      <c r="K1659" s="157" t="s">
        <v>2</v>
      </c>
      <c r="O1659" s="196" t="s">
        <v>1780</v>
      </c>
      <c r="P1659" s="196"/>
      <c r="Q1659" s="196"/>
      <c r="R1659" s="196"/>
      <c r="S1659" s="196"/>
      <c r="T1659" s="196"/>
      <c r="U1659" s="196"/>
      <c r="V1659" s="196"/>
      <c r="W1659" s="196"/>
      <c r="X1659" s="196"/>
      <c r="Y1659" s="196"/>
      <c r="Z1659" s="196"/>
      <c r="AA1659" s="196"/>
      <c r="AB1659" s="196"/>
    </row>
    <row r="1660" spans="2:30" x14ac:dyDescent="0.25">
      <c r="B1660" s="184" t="s">
        <v>1781</v>
      </c>
      <c r="C1660" s="184"/>
      <c r="D1660" s="184"/>
      <c r="F1660" s="184" t="s">
        <v>311</v>
      </c>
      <c r="G1660" s="184"/>
      <c r="H1660" s="184"/>
      <c r="I1660" s="184"/>
      <c r="J1660" s="184" t="s">
        <v>1782</v>
      </c>
      <c r="K1660" s="184"/>
      <c r="L1660" s="184"/>
      <c r="N1660" s="184" t="s">
        <v>1783</v>
      </c>
      <c r="O1660" s="184"/>
      <c r="P1660" s="184"/>
      <c r="Q1660" s="184"/>
      <c r="R1660" s="184"/>
      <c r="S1660" s="184"/>
      <c r="T1660" s="184"/>
      <c r="U1660" s="184"/>
      <c r="V1660" s="184"/>
      <c r="W1660" s="184"/>
      <c r="X1660" s="184"/>
      <c r="Y1660" s="184"/>
      <c r="Z1660" s="184"/>
      <c r="AA1660" s="184"/>
      <c r="AC1660" s="198">
        <v>195</v>
      </c>
      <c r="AD1660" s="198"/>
    </row>
    <row r="1661" spans="2:30" x14ac:dyDescent="0.25">
      <c r="C1661" s="157" t="s">
        <v>2</v>
      </c>
      <c r="G1661" s="157" t="s">
        <v>2</v>
      </c>
      <c r="K1661" s="157" t="s">
        <v>2</v>
      </c>
      <c r="O1661" s="196" t="s">
        <v>1784</v>
      </c>
      <c r="P1661" s="196"/>
      <c r="Q1661" s="196"/>
      <c r="R1661" s="196"/>
      <c r="S1661" s="196"/>
      <c r="T1661" s="196"/>
      <c r="U1661" s="196"/>
      <c r="V1661" s="196"/>
      <c r="W1661" s="196"/>
      <c r="X1661" s="196"/>
      <c r="Y1661" s="196"/>
      <c r="Z1661" s="196"/>
      <c r="AA1661" s="196"/>
      <c r="AB1661" s="196"/>
    </row>
    <row r="1662" spans="2:30" x14ac:dyDescent="0.25">
      <c r="B1662" s="184" t="s">
        <v>1085</v>
      </c>
      <c r="C1662" s="184"/>
      <c r="D1662" s="184"/>
      <c r="F1662" s="184" t="s">
        <v>427</v>
      </c>
      <c r="G1662" s="184"/>
      <c r="H1662" s="184"/>
      <c r="I1662" s="184"/>
      <c r="J1662" s="184" t="s">
        <v>1086</v>
      </c>
      <c r="K1662" s="184"/>
      <c r="L1662" s="184"/>
      <c r="N1662" s="184" t="s">
        <v>1087</v>
      </c>
      <c r="O1662" s="184"/>
      <c r="P1662" s="184"/>
      <c r="Q1662" s="184"/>
      <c r="R1662" s="184"/>
      <c r="S1662" s="184"/>
      <c r="T1662" s="184"/>
      <c r="U1662" s="184"/>
      <c r="V1662" s="184"/>
      <c r="W1662" s="184"/>
      <c r="X1662" s="184"/>
      <c r="Y1662" s="184"/>
      <c r="Z1662" s="184"/>
      <c r="AA1662" s="184"/>
      <c r="AC1662" s="198">
        <v>1771.35</v>
      </c>
      <c r="AD1662" s="198"/>
    </row>
    <row r="1663" spans="2:30" x14ac:dyDescent="0.25">
      <c r="C1663" s="157" t="s">
        <v>2</v>
      </c>
      <c r="G1663" s="157" t="s">
        <v>2</v>
      </c>
      <c r="K1663" s="157" t="s">
        <v>2</v>
      </c>
      <c r="O1663" s="196" t="s">
        <v>1785</v>
      </c>
      <c r="P1663" s="196"/>
      <c r="Q1663" s="196"/>
      <c r="R1663" s="196"/>
      <c r="S1663" s="196"/>
      <c r="T1663" s="196"/>
      <c r="U1663" s="196"/>
      <c r="V1663" s="196"/>
      <c r="W1663" s="196"/>
      <c r="X1663" s="196"/>
      <c r="Y1663" s="196"/>
      <c r="Z1663" s="196"/>
      <c r="AA1663" s="196"/>
      <c r="AB1663" s="196"/>
      <c r="AC1663" s="197">
        <v>23.52</v>
      </c>
      <c r="AD1663" s="197"/>
    </row>
    <row r="1664" spans="2:30" x14ac:dyDescent="0.25">
      <c r="C1664" s="157" t="s">
        <v>2</v>
      </c>
      <c r="G1664" s="157" t="s">
        <v>2</v>
      </c>
      <c r="K1664" s="157" t="s">
        <v>2</v>
      </c>
      <c r="O1664" s="196" t="s">
        <v>1785</v>
      </c>
      <c r="P1664" s="196"/>
      <c r="Q1664" s="196"/>
      <c r="R1664" s="196"/>
      <c r="S1664" s="196"/>
      <c r="T1664" s="196"/>
      <c r="U1664" s="196"/>
      <c r="V1664" s="196"/>
      <c r="W1664" s="196"/>
      <c r="X1664" s="196"/>
      <c r="Y1664" s="196"/>
      <c r="Z1664" s="196"/>
      <c r="AA1664" s="196"/>
      <c r="AB1664" s="196"/>
      <c r="AC1664" s="197">
        <v>25.47</v>
      </c>
      <c r="AD1664" s="197"/>
    </row>
    <row r="1665" spans="1:30" x14ac:dyDescent="0.25">
      <c r="C1665" s="157" t="s">
        <v>2</v>
      </c>
      <c r="G1665" s="157" t="s">
        <v>2</v>
      </c>
      <c r="K1665" s="157" t="s">
        <v>2</v>
      </c>
      <c r="O1665" s="196" t="s">
        <v>1785</v>
      </c>
      <c r="P1665" s="196"/>
      <c r="Q1665" s="196"/>
      <c r="R1665" s="196"/>
      <c r="S1665" s="196"/>
      <c r="T1665" s="196"/>
      <c r="U1665" s="196"/>
      <c r="V1665" s="196"/>
      <c r="W1665" s="196"/>
      <c r="X1665" s="196"/>
      <c r="Y1665" s="196"/>
      <c r="Z1665" s="196"/>
      <c r="AA1665" s="196"/>
      <c r="AB1665" s="196"/>
      <c r="AC1665" s="197">
        <v>1722.36</v>
      </c>
      <c r="AD1665" s="197"/>
    </row>
    <row r="1666" spans="1:30" x14ac:dyDescent="0.25">
      <c r="B1666" s="184" t="s">
        <v>1786</v>
      </c>
      <c r="C1666" s="184"/>
      <c r="D1666" s="184"/>
      <c r="F1666" s="184" t="s">
        <v>427</v>
      </c>
      <c r="G1666" s="184"/>
      <c r="H1666" s="184"/>
      <c r="I1666" s="184"/>
      <c r="J1666" s="184" t="s">
        <v>1787</v>
      </c>
      <c r="K1666" s="184"/>
      <c r="L1666" s="184"/>
      <c r="N1666" s="184" t="s">
        <v>1788</v>
      </c>
      <c r="O1666" s="184"/>
      <c r="P1666" s="184"/>
      <c r="Q1666" s="184"/>
      <c r="R1666" s="184"/>
      <c r="S1666" s="184"/>
      <c r="T1666" s="184"/>
      <c r="U1666" s="184"/>
      <c r="V1666" s="184"/>
      <c r="W1666" s="184"/>
      <c r="X1666" s="184"/>
      <c r="Y1666" s="184"/>
      <c r="Z1666" s="184"/>
      <c r="AA1666" s="184"/>
      <c r="AC1666" s="198">
        <v>2750.55</v>
      </c>
      <c r="AD1666" s="198"/>
    </row>
    <row r="1667" spans="1:30" x14ac:dyDescent="0.25">
      <c r="C1667" s="157" t="s">
        <v>2</v>
      </c>
      <c r="G1667" s="157" t="s">
        <v>2</v>
      </c>
      <c r="K1667" s="157" t="s">
        <v>2</v>
      </c>
      <c r="O1667" s="196" t="s">
        <v>1789</v>
      </c>
      <c r="P1667" s="196"/>
      <c r="Q1667" s="196"/>
      <c r="R1667" s="196"/>
      <c r="S1667" s="196"/>
      <c r="T1667" s="196"/>
      <c r="U1667" s="196"/>
      <c r="V1667" s="196"/>
      <c r="W1667" s="196"/>
      <c r="X1667" s="196"/>
      <c r="Y1667" s="196"/>
      <c r="Z1667" s="196"/>
      <c r="AA1667" s="196"/>
      <c r="AB1667" s="196"/>
    </row>
    <row r="1668" spans="1:30" x14ac:dyDescent="0.25">
      <c r="B1668" s="184" t="s">
        <v>1790</v>
      </c>
      <c r="C1668" s="184"/>
      <c r="D1668" s="184"/>
      <c r="F1668" s="184" t="s">
        <v>427</v>
      </c>
      <c r="G1668" s="184"/>
      <c r="H1668" s="184"/>
      <c r="I1668" s="184"/>
      <c r="J1668" s="184" t="s">
        <v>1791</v>
      </c>
      <c r="K1668" s="184"/>
      <c r="L1668" s="184"/>
      <c r="N1668" s="184" t="s">
        <v>1792</v>
      </c>
      <c r="O1668" s="184"/>
      <c r="P1668" s="184"/>
      <c r="Q1668" s="184"/>
      <c r="R1668" s="184"/>
      <c r="S1668" s="184"/>
      <c r="T1668" s="184"/>
      <c r="U1668" s="184"/>
      <c r="V1668" s="184"/>
      <c r="W1668" s="184"/>
      <c r="X1668" s="184"/>
      <c r="Y1668" s="184"/>
      <c r="Z1668" s="184"/>
      <c r="AA1668" s="184"/>
      <c r="AC1668" s="198">
        <v>135</v>
      </c>
      <c r="AD1668" s="198"/>
    </row>
    <row r="1669" spans="1:30" x14ac:dyDescent="0.25">
      <c r="C1669" s="157" t="s">
        <v>2</v>
      </c>
      <c r="G1669" s="157" t="s">
        <v>2</v>
      </c>
      <c r="K1669" s="157" t="s">
        <v>2</v>
      </c>
      <c r="O1669" s="196" t="s">
        <v>1793</v>
      </c>
      <c r="P1669" s="196"/>
      <c r="Q1669" s="196"/>
      <c r="R1669" s="196"/>
      <c r="S1669" s="196"/>
      <c r="T1669" s="196"/>
      <c r="U1669" s="196"/>
      <c r="V1669" s="196"/>
      <c r="W1669" s="196"/>
      <c r="X1669" s="196"/>
      <c r="Y1669" s="196"/>
      <c r="Z1669" s="196"/>
      <c r="AA1669" s="196"/>
      <c r="AB1669" s="196"/>
    </row>
    <row r="1670" spans="1:30" ht="84.75" customHeight="1" x14ac:dyDescent="0.25"/>
    <row r="1671" spans="1:30" ht="12" customHeight="1" x14ac:dyDescent="0.25"/>
    <row r="1672" spans="1:30" ht="13.5" customHeight="1" x14ac:dyDescent="0.25">
      <c r="A1672" s="182" t="s">
        <v>380</v>
      </c>
      <c r="B1672" s="182"/>
      <c r="C1672" s="182"/>
      <c r="D1672" s="182"/>
      <c r="E1672" s="182"/>
      <c r="F1672" s="182"/>
      <c r="G1672" s="182"/>
      <c r="H1672" s="182"/>
      <c r="I1672" s="182"/>
      <c r="J1672" s="182"/>
      <c r="K1672" s="182"/>
      <c r="L1672" s="182"/>
      <c r="M1672" s="182"/>
      <c r="R1672" s="183" t="s">
        <v>1794</v>
      </c>
      <c r="S1672" s="183"/>
      <c r="T1672" s="183"/>
      <c r="U1672" s="183"/>
      <c r="V1672" s="183"/>
      <c r="W1672" s="183"/>
      <c r="X1672" s="183"/>
      <c r="Y1672" s="183"/>
      <c r="Z1672" s="183"/>
      <c r="AA1672" s="183"/>
      <c r="AB1672" s="183"/>
      <c r="AC1672" s="183"/>
      <c r="AD1672" s="183"/>
    </row>
    <row r="1673" spans="1:30" ht="25.5" customHeight="1" x14ac:dyDescent="0.25">
      <c r="C1673" s="188" t="s">
        <v>290</v>
      </c>
      <c r="D1673" s="188"/>
      <c r="E1673" s="188"/>
      <c r="F1673" s="188"/>
      <c r="G1673" s="188"/>
      <c r="H1673" s="188"/>
      <c r="I1673" s="188"/>
      <c r="J1673" s="188"/>
      <c r="K1673" s="188"/>
      <c r="L1673" s="188"/>
      <c r="M1673" s="188"/>
      <c r="N1673" s="188"/>
      <c r="O1673" s="188"/>
      <c r="P1673" s="188"/>
      <c r="Q1673" s="188"/>
      <c r="R1673" s="188"/>
      <c r="S1673" s="188"/>
      <c r="T1673" s="188"/>
      <c r="U1673" s="188"/>
      <c r="V1673" s="188"/>
      <c r="W1673" s="188"/>
      <c r="X1673" s="188"/>
      <c r="Y1673" s="188"/>
      <c r="Z1673" s="188"/>
      <c r="AA1673" s="188"/>
      <c r="AB1673" s="188"/>
      <c r="AC1673" s="188"/>
    </row>
    <row r="1674" spans="1:30" ht="7.5" customHeight="1" x14ac:dyDescent="0.25"/>
    <row r="1675" spans="1:30" ht="18.75" customHeight="1" x14ac:dyDescent="0.25">
      <c r="I1675" s="202" t="s">
        <v>291</v>
      </c>
      <c r="J1675" s="202"/>
      <c r="K1675" s="202"/>
      <c r="L1675" s="202"/>
      <c r="M1675" s="202"/>
      <c r="N1675" s="202"/>
      <c r="O1675" s="202"/>
      <c r="P1675" s="202"/>
      <c r="S1675" s="203" t="s">
        <v>292</v>
      </c>
      <c r="T1675" s="203"/>
      <c r="U1675" s="203"/>
      <c r="V1675" s="203"/>
      <c r="W1675" s="203"/>
      <c r="X1675" s="203"/>
      <c r="Y1675" s="203"/>
    </row>
    <row r="1676" spans="1:30" ht="6.75" customHeight="1" x14ac:dyDescent="0.25"/>
    <row r="1677" spans="1:30" ht="14.25" customHeight="1" x14ac:dyDescent="0.25">
      <c r="A1677" s="199" t="s">
        <v>1767</v>
      </c>
      <c r="B1677" s="199"/>
      <c r="C1677" s="199"/>
      <c r="D1677" s="199"/>
      <c r="E1677" s="199"/>
      <c r="F1677" s="199"/>
      <c r="G1677" s="199"/>
      <c r="H1677" s="199"/>
      <c r="I1677" s="199"/>
      <c r="J1677" s="199"/>
      <c r="K1677" s="199"/>
      <c r="L1677" s="199"/>
      <c r="M1677" s="199"/>
      <c r="N1677" s="199"/>
      <c r="O1677" s="199"/>
    </row>
    <row r="1678" spans="1:30" x14ac:dyDescent="0.25">
      <c r="B1678" s="200" t="s">
        <v>294</v>
      </c>
      <c r="C1678" s="200"/>
      <c r="D1678" s="200"/>
      <c r="F1678" s="200" t="s">
        <v>295</v>
      </c>
      <c r="G1678" s="200"/>
      <c r="H1678" s="200"/>
      <c r="I1678" s="200"/>
      <c r="J1678" s="200" t="s">
        <v>296</v>
      </c>
      <c r="K1678" s="200"/>
      <c r="L1678" s="200"/>
      <c r="N1678" s="200" t="s">
        <v>297</v>
      </c>
      <c r="O1678" s="200"/>
      <c r="P1678" s="200"/>
      <c r="Q1678" s="200"/>
      <c r="R1678" s="200"/>
      <c r="S1678" s="200"/>
      <c r="T1678" s="200"/>
      <c r="U1678" s="200"/>
      <c r="V1678" s="200"/>
      <c r="W1678" s="200"/>
      <c r="X1678" s="200"/>
      <c r="Y1678" s="200"/>
      <c r="Z1678" s="200"/>
      <c r="AA1678" s="200"/>
      <c r="AC1678" s="201" t="s">
        <v>298</v>
      </c>
      <c r="AD1678" s="201"/>
    </row>
    <row r="1679" spans="1:30" x14ac:dyDescent="0.25">
      <c r="B1679" s="184" t="s">
        <v>1111</v>
      </c>
      <c r="C1679" s="184"/>
      <c r="D1679" s="184"/>
      <c r="F1679" s="184" t="s">
        <v>427</v>
      </c>
      <c r="G1679" s="184"/>
      <c r="H1679" s="184"/>
      <c r="I1679" s="184"/>
      <c r="J1679" s="184" t="s">
        <v>1112</v>
      </c>
      <c r="K1679" s="184"/>
      <c r="L1679" s="184"/>
      <c r="N1679" s="184" t="s">
        <v>1113</v>
      </c>
      <c r="O1679" s="184"/>
      <c r="P1679" s="184"/>
      <c r="Q1679" s="184"/>
      <c r="R1679" s="184"/>
      <c r="S1679" s="184"/>
      <c r="T1679" s="184"/>
      <c r="U1679" s="184"/>
      <c r="V1679" s="184"/>
      <c r="W1679" s="184"/>
      <c r="X1679" s="184"/>
      <c r="Y1679" s="184"/>
      <c r="Z1679" s="184"/>
      <c r="AA1679" s="184"/>
      <c r="AC1679" s="198">
        <v>3859.89</v>
      </c>
      <c r="AD1679" s="198"/>
    </row>
    <row r="1680" spans="1:30" x14ac:dyDescent="0.25">
      <c r="C1680" s="157" t="s">
        <v>2</v>
      </c>
      <c r="G1680" s="157" t="s">
        <v>2</v>
      </c>
      <c r="K1680" s="157" t="s">
        <v>2</v>
      </c>
      <c r="O1680" s="196" t="s">
        <v>1795</v>
      </c>
      <c r="P1680" s="196"/>
      <c r="Q1680" s="196"/>
      <c r="R1680" s="196"/>
      <c r="S1680" s="196"/>
      <c r="T1680" s="196"/>
      <c r="U1680" s="196"/>
      <c r="V1680" s="196"/>
      <c r="W1680" s="196"/>
      <c r="X1680" s="196"/>
      <c r="Y1680" s="196"/>
      <c r="Z1680" s="196"/>
      <c r="AA1680" s="196"/>
      <c r="AB1680" s="196"/>
      <c r="AC1680" s="197">
        <v>16.690000000000001</v>
      </c>
      <c r="AD1680" s="197"/>
    </row>
    <row r="1681" spans="2:30" x14ac:dyDescent="0.25">
      <c r="C1681" s="157" t="s">
        <v>2</v>
      </c>
      <c r="G1681" s="157" t="s">
        <v>2</v>
      </c>
      <c r="K1681" s="157" t="s">
        <v>2</v>
      </c>
      <c r="O1681" s="196" t="s">
        <v>1796</v>
      </c>
      <c r="P1681" s="196"/>
      <c r="Q1681" s="196"/>
      <c r="R1681" s="196"/>
      <c r="S1681" s="196"/>
      <c r="T1681" s="196"/>
      <c r="U1681" s="196"/>
      <c r="V1681" s="196"/>
      <c r="W1681" s="196"/>
      <c r="X1681" s="196"/>
      <c r="Y1681" s="196"/>
      <c r="Z1681" s="196"/>
      <c r="AA1681" s="196"/>
      <c r="AB1681" s="196"/>
      <c r="AC1681" s="197">
        <v>165.03</v>
      </c>
      <c r="AD1681" s="197"/>
    </row>
    <row r="1682" spans="2:30" x14ac:dyDescent="0.25">
      <c r="C1682" s="157" t="s">
        <v>2</v>
      </c>
      <c r="G1682" s="157" t="s">
        <v>2</v>
      </c>
      <c r="K1682" s="157" t="s">
        <v>2</v>
      </c>
      <c r="O1682" s="196" t="s">
        <v>1797</v>
      </c>
      <c r="P1682" s="196"/>
      <c r="Q1682" s="196"/>
      <c r="R1682" s="196"/>
      <c r="S1682" s="196"/>
      <c r="T1682" s="196"/>
      <c r="U1682" s="196"/>
      <c r="V1682" s="196"/>
      <c r="W1682" s="196"/>
      <c r="X1682" s="196"/>
      <c r="Y1682" s="196"/>
      <c r="Z1682" s="196"/>
      <c r="AA1682" s="196"/>
      <c r="AB1682" s="196"/>
      <c r="AC1682" s="197">
        <v>1816.59</v>
      </c>
      <c r="AD1682" s="197"/>
    </row>
    <row r="1683" spans="2:30" x14ac:dyDescent="0.25">
      <c r="C1683" s="157" t="s">
        <v>2</v>
      </c>
      <c r="G1683" s="157" t="s">
        <v>2</v>
      </c>
      <c r="K1683" s="157" t="s">
        <v>2</v>
      </c>
      <c r="O1683" s="196" t="s">
        <v>1114</v>
      </c>
      <c r="P1683" s="196"/>
      <c r="Q1683" s="196"/>
      <c r="R1683" s="196"/>
      <c r="S1683" s="196"/>
      <c r="T1683" s="196"/>
      <c r="U1683" s="196"/>
      <c r="V1683" s="196"/>
      <c r="W1683" s="196"/>
      <c r="X1683" s="196"/>
      <c r="Y1683" s="196"/>
      <c r="Z1683" s="196"/>
      <c r="AA1683" s="196"/>
      <c r="AB1683" s="196"/>
      <c r="AC1683" s="197">
        <v>24.31</v>
      </c>
      <c r="AD1683" s="197"/>
    </row>
    <row r="1684" spans="2:30" x14ac:dyDescent="0.25">
      <c r="C1684" s="157" t="s">
        <v>2</v>
      </c>
      <c r="G1684" s="157" t="s">
        <v>2</v>
      </c>
      <c r="K1684" s="157" t="s">
        <v>2</v>
      </c>
      <c r="O1684" s="196" t="s">
        <v>1798</v>
      </c>
      <c r="P1684" s="196"/>
      <c r="Q1684" s="196"/>
      <c r="R1684" s="196"/>
      <c r="S1684" s="196"/>
      <c r="T1684" s="196"/>
      <c r="U1684" s="196"/>
      <c r="V1684" s="196"/>
      <c r="W1684" s="196"/>
      <c r="X1684" s="196"/>
      <c r="Y1684" s="196"/>
      <c r="Z1684" s="196"/>
      <c r="AA1684" s="196"/>
      <c r="AB1684" s="196"/>
      <c r="AC1684" s="197">
        <v>30.1</v>
      </c>
      <c r="AD1684" s="197"/>
    </row>
    <row r="1685" spans="2:30" x14ac:dyDescent="0.25">
      <c r="C1685" s="157" t="s">
        <v>2</v>
      </c>
      <c r="G1685" s="157" t="s">
        <v>2</v>
      </c>
      <c r="K1685" s="157" t="s">
        <v>2</v>
      </c>
      <c r="O1685" s="196" t="s">
        <v>1799</v>
      </c>
      <c r="P1685" s="196"/>
      <c r="Q1685" s="196"/>
      <c r="R1685" s="196"/>
      <c r="S1685" s="196"/>
      <c r="T1685" s="196"/>
      <c r="U1685" s="196"/>
      <c r="V1685" s="196"/>
      <c r="W1685" s="196"/>
      <c r="X1685" s="196"/>
      <c r="Y1685" s="196"/>
      <c r="Z1685" s="196"/>
      <c r="AA1685" s="196"/>
      <c r="AB1685" s="196"/>
      <c r="AC1685" s="197">
        <v>1113.26</v>
      </c>
      <c r="AD1685" s="197"/>
    </row>
    <row r="1686" spans="2:30" x14ac:dyDescent="0.25">
      <c r="C1686" s="157" t="s">
        <v>2</v>
      </c>
      <c r="G1686" s="157" t="s">
        <v>2</v>
      </c>
      <c r="K1686" s="157" t="s">
        <v>2</v>
      </c>
      <c r="O1686" s="196" t="s">
        <v>1800</v>
      </c>
      <c r="P1686" s="196"/>
      <c r="Q1686" s="196"/>
      <c r="R1686" s="196"/>
      <c r="S1686" s="196"/>
      <c r="T1686" s="196"/>
      <c r="U1686" s="196"/>
      <c r="V1686" s="196"/>
      <c r="W1686" s="196"/>
      <c r="X1686" s="196"/>
      <c r="Y1686" s="196"/>
      <c r="Z1686" s="196"/>
      <c r="AA1686" s="196"/>
      <c r="AB1686" s="196"/>
      <c r="AC1686" s="197">
        <v>111.98</v>
      </c>
      <c r="AD1686" s="197"/>
    </row>
    <row r="1687" spans="2:30" x14ac:dyDescent="0.25">
      <c r="C1687" s="157" t="s">
        <v>2</v>
      </c>
      <c r="G1687" s="157" t="s">
        <v>2</v>
      </c>
      <c r="K1687" s="157" t="s">
        <v>2</v>
      </c>
      <c r="O1687" s="196" t="s">
        <v>1797</v>
      </c>
      <c r="P1687" s="196"/>
      <c r="Q1687" s="196"/>
      <c r="R1687" s="196"/>
      <c r="S1687" s="196"/>
      <c r="T1687" s="196"/>
      <c r="U1687" s="196"/>
      <c r="V1687" s="196"/>
      <c r="W1687" s="196"/>
      <c r="X1687" s="196"/>
      <c r="Y1687" s="196"/>
      <c r="Z1687" s="196"/>
      <c r="AA1687" s="196"/>
      <c r="AB1687" s="196"/>
      <c r="AC1687" s="197">
        <v>122.26</v>
      </c>
      <c r="AD1687" s="197"/>
    </row>
    <row r="1688" spans="2:30" x14ac:dyDescent="0.25">
      <c r="C1688" s="157" t="s">
        <v>2</v>
      </c>
      <c r="G1688" s="157" t="s">
        <v>2</v>
      </c>
      <c r="K1688" s="157" t="s">
        <v>2</v>
      </c>
      <c r="O1688" s="196" t="s">
        <v>1801</v>
      </c>
      <c r="P1688" s="196"/>
      <c r="Q1688" s="196"/>
      <c r="R1688" s="196"/>
      <c r="S1688" s="196"/>
      <c r="T1688" s="196"/>
      <c r="U1688" s="196"/>
      <c r="V1688" s="196"/>
      <c r="W1688" s="196"/>
      <c r="X1688" s="196"/>
      <c r="Y1688" s="196"/>
      <c r="Z1688" s="196"/>
      <c r="AA1688" s="196"/>
      <c r="AB1688" s="196"/>
      <c r="AC1688" s="197">
        <v>16.690000000000001</v>
      </c>
      <c r="AD1688" s="197"/>
    </row>
    <row r="1689" spans="2:30" x14ac:dyDescent="0.25">
      <c r="C1689" s="157" t="s">
        <v>2</v>
      </c>
      <c r="G1689" s="157" t="s">
        <v>2</v>
      </c>
      <c r="K1689" s="157" t="s">
        <v>2</v>
      </c>
      <c r="O1689" s="196" t="s">
        <v>1801</v>
      </c>
      <c r="P1689" s="196"/>
      <c r="Q1689" s="196"/>
      <c r="R1689" s="196"/>
      <c r="S1689" s="196"/>
      <c r="T1689" s="196"/>
      <c r="U1689" s="196"/>
      <c r="V1689" s="196"/>
      <c r="W1689" s="196"/>
      <c r="X1689" s="196"/>
      <c r="Y1689" s="196"/>
      <c r="Z1689" s="196"/>
      <c r="AA1689" s="196"/>
      <c r="AB1689" s="196"/>
      <c r="AC1689" s="197">
        <v>49.71</v>
      </c>
      <c r="AD1689" s="197"/>
    </row>
    <row r="1690" spans="2:30" x14ac:dyDescent="0.25">
      <c r="C1690" s="157" t="s">
        <v>2</v>
      </c>
      <c r="G1690" s="157" t="s">
        <v>2</v>
      </c>
      <c r="K1690" s="157" t="s">
        <v>2</v>
      </c>
      <c r="O1690" s="196" t="s">
        <v>1801</v>
      </c>
      <c r="P1690" s="196"/>
      <c r="Q1690" s="196"/>
      <c r="R1690" s="196"/>
      <c r="S1690" s="196"/>
      <c r="T1690" s="196"/>
      <c r="U1690" s="196"/>
      <c r="V1690" s="196"/>
      <c r="W1690" s="196"/>
      <c r="X1690" s="196"/>
      <c r="Y1690" s="196"/>
      <c r="Z1690" s="196"/>
      <c r="AA1690" s="196"/>
      <c r="AB1690" s="196"/>
      <c r="AC1690" s="197">
        <v>393.27</v>
      </c>
      <c r="AD1690" s="197"/>
    </row>
    <row r="1691" spans="2:30" x14ac:dyDescent="0.25">
      <c r="B1691" s="184" t="s">
        <v>1802</v>
      </c>
      <c r="C1691" s="184"/>
      <c r="D1691" s="184"/>
      <c r="F1691" s="184" t="s">
        <v>427</v>
      </c>
      <c r="G1691" s="184"/>
      <c r="H1691" s="184"/>
      <c r="I1691" s="184"/>
      <c r="J1691" s="184" t="s">
        <v>1803</v>
      </c>
      <c r="K1691" s="184"/>
      <c r="L1691" s="184"/>
      <c r="N1691" s="184" t="s">
        <v>1804</v>
      </c>
      <c r="O1691" s="184"/>
      <c r="P1691" s="184"/>
      <c r="Q1691" s="184"/>
      <c r="R1691" s="184"/>
      <c r="S1691" s="184"/>
      <c r="T1691" s="184"/>
      <c r="U1691" s="184"/>
      <c r="V1691" s="184"/>
      <c r="W1691" s="184"/>
      <c r="X1691" s="184"/>
      <c r="Y1691" s="184"/>
      <c r="Z1691" s="184"/>
      <c r="AA1691" s="184"/>
      <c r="AC1691" s="198">
        <v>297.68</v>
      </c>
      <c r="AD1691" s="198"/>
    </row>
    <row r="1692" spans="2:30" x14ac:dyDescent="0.25">
      <c r="C1692" s="157" t="s">
        <v>2</v>
      </c>
      <c r="G1692" s="157" t="s">
        <v>2</v>
      </c>
      <c r="K1692" s="157" t="s">
        <v>2</v>
      </c>
      <c r="O1692" s="196" t="s">
        <v>1780</v>
      </c>
      <c r="P1692" s="196"/>
      <c r="Q1692" s="196"/>
      <c r="R1692" s="196"/>
      <c r="S1692" s="196"/>
      <c r="T1692" s="196"/>
      <c r="U1692" s="196"/>
      <c r="V1692" s="196"/>
      <c r="W1692" s="196"/>
      <c r="X1692" s="196"/>
      <c r="Y1692" s="196"/>
      <c r="Z1692" s="196"/>
      <c r="AA1692" s="196"/>
      <c r="AB1692" s="196"/>
      <c r="AC1692" s="197">
        <v>69.239999999999995</v>
      </c>
      <c r="AD1692" s="197"/>
    </row>
    <row r="1693" spans="2:30" x14ac:dyDescent="0.25">
      <c r="C1693" s="157" t="s">
        <v>2</v>
      </c>
      <c r="G1693" s="157" t="s">
        <v>2</v>
      </c>
      <c r="K1693" s="157" t="s">
        <v>2</v>
      </c>
      <c r="O1693" s="196" t="s">
        <v>1780</v>
      </c>
      <c r="P1693" s="196"/>
      <c r="Q1693" s="196"/>
      <c r="R1693" s="196"/>
      <c r="S1693" s="196"/>
      <c r="T1693" s="196"/>
      <c r="U1693" s="196"/>
      <c r="V1693" s="196"/>
      <c r="W1693" s="196"/>
      <c r="X1693" s="196"/>
      <c r="Y1693" s="196"/>
      <c r="Z1693" s="196"/>
      <c r="AA1693" s="196"/>
      <c r="AB1693" s="196"/>
      <c r="AC1693" s="197">
        <v>78.12</v>
      </c>
      <c r="AD1693" s="197"/>
    </row>
    <row r="1694" spans="2:30" x14ac:dyDescent="0.25">
      <c r="C1694" s="157" t="s">
        <v>2</v>
      </c>
      <c r="G1694" s="157" t="s">
        <v>2</v>
      </c>
      <c r="K1694" s="157" t="s">
        <v>2</v>
      </c>
      <c r="O1694" s="196" t="s">
        <v>1780</v>
      </c>
      <c r="P1694" s="196"/>
      <c r="Q1694" s="196"/>
      <c r="R1694" s="196"/>
      <c r="S1694" s="196"/>
      <c r="T1694" s="196"/>
      <c r="U1694" s="196"/>
      <c r="V1694" s="196"/>
      <c r="W1694" s="196"/>
      <c r="X1694" s="196"/>
      <c r="Y1694" s="196"/>
      <c r="Z1694" s="196"/>
      <c r="AA1694" s="196"/>
      <c r="AB1694" s="196"/>
      <c r="AC1694" s="197">
        <v>81.08</v>
      </c>
      <c r="AD1694" s="197"/>
    </row>
    <row r="1695" spans="2:30" x14ac:dyDescent="0.25">
      <c r="C1695" s="157" t="s">
        <v>2</v>
      </c>
      <c r="G1695" s="157" t="s">
        <v>2</v>
      </c>
      <c r="K1695" s="157" t="s">
        <v>2</v>
      </c>
      <c r="O1695" s="196" t="s">
        <v>1780</v>
      </c>
      <c r="P1695" s="196"/>
      <c r="Q1695" s="196"/>
      <c r="R1695" s="196"/>
      <c r="S1695" s="196"/>
      <c r="T1695" s="196"/>
      <c r="U1695" s="196"/>
      <c r="V1695" s="196"/>
      <c r="W1695" s="196"/>
      <c r="X1695" s="196"/>
      <c r="Y1695" s="196"/>
      <c r="Z1695" s="196"/>
      <c r="AA1695" s="196"/>
      <c r="AB1695" s="196"/>
      <c r="AC1695" s="197">
        <v>69.239999999999995</v>
      </c>
      <c r="AD1695" s="197"/>
    </row>
    <row r="1696" spans="2:30" x14ac:dyDescent="0.25">
      <c r="B1696" s="184" t="s">
        <v>1805</v>
      </c>
      <c r="C1696" s="184"/>
      <c r="D1696" s="184"/>
      <c r="F1696" s="184" t="s">
        <v>427</v>
      </c>
      <c r="G1696" s="184"/>
      <c r="H1696" s="184"/>
      <c r="I1696" s="184"/>
      <c r="J1696" s="184" t="s">
        <v>1806</v>
      </c>
      <c r="K1696" s="184"/>
      <c r="L1696" s="184"/>
      <c r="N1696" s="184" t="s">
        <v>1807</v>
      </c>
      <c r="O1696" s="184"/>
      <c r="P1696" s="184"/>
      <c r="Q1696" s="184"/>
      <c r="R1696" s="184"/>
      <c r="S1696" s="184"/>
      <c r="T1696" s="184"/>
      <c r="U1696" s="184"/>
      <c r="V1696" s="184"/>
      <c r="W1696" s="184"/>
      <c r="X1696" s="184"/>
      <c r="Y1696" s="184"/>
      <c r="Z1696" s="184"/>
      <c r="AA1696" s="184"/>
      <c r="AC1696" s="198">
        <v>936</v>
      </c>
      <c r="AD1696" s="198"/>
    </row>
    <row r="1697" spans="2:30" x14ac:dyDescent="0.25">
      <c r="C1697" s="157" t="s">
        <v>2</v>
      </c>
      <c r="G1697" s="157" t="s">
        <v>2</v>
      </c>
      <c r="K1697" s="157" t="s">
        <v>2</v>
      </c>
      <c r="O1697" s="196" t="s">
        <v>1808</v>
      </c>
      <c r="P1697" s="196"/>
      <c r="Q1697" s="196"/>
      <c r="R1697" s="196"/>
      <c r="S1697" s="196"/>
      <c r="T1697" s="196"/>
      <c r="U1697" s="196"/>
      <c r="V1697" s="196"/>
      <c r="W1697" s="196"/>
      <c r="X1697" s="196"/>
      <c r="Y1697" s="196"/>
      <c r="Z1697" s="196"/>
      <c r="AA1697" s="196"/>
      <c r="AB1697" s="196"/>
      <c r="AC1697" s="197">
        <v>249</v>
      </c>
      <c r="AD1697" s="197"/>
    </row>
    <row r="1698" spans="2:30" x14ac:dyDescent="0.25">
      <c r="C1698" s="157" t="s">
        <v>2</v>
      </c>
      <c r="G1698" s="157" t="s">
        <v>2</v>
      </c>
      <c r="K1698" s="157" t="s">
        <v>2</v>
      </c>
      <c r="O1698" s="196" t="s">
        <v>1808</v>
      </c>
      <c r="P1698" s="196"/>
      <c r="Q1698" s="196"/>
      <c r="R1698" s="196"/>
      <c r="S1698" s="196"/>
      <c r="T1698" s="196"/>
      <c r="U1698" s="196"/>
      <c r="V1698" s="196"/>
      <c r="W1698" s="196"/>
      <c r="X1698" s="196"/>
      <c r="Y1698" s="196"/>
      <c r="Z1698" s="196"/>
      <c r="AA1698" s="196"/>
      <c r="AB1698" s="196"/>
      <c r="AC1698" s="197">
        <v>249</v>
      </c>
      <c r="AD1698" s="197"/>
    </row>
    <row r="1699" spans="2:30" x14ac:dyDescent="0.25">
      <c r="C1699" s="157" t="s">
        <v>2</v>
      </c>
      <c r="G1699" s="157" t="s">
        <v>2</v>
      </c>
      <c r="K1699" s="157" t="s">
        <v>2</v>
      </c>
      <c r="O1699" s="196" t="s">
        <v>1808</v>
      </c>
      <c r="P1699" s="196"/>
      <c r="Q1699" s="196"/>
      <c r="R1699" s="196"/>
      <c r="S1699" s="196"/>
      <c r="T1699" s="196"/>
      <c r="U1699" s="196"/>
      <c r="V1699" s="196"/>
      <c r="W1699" s="196"/>
      <c r="X1699" s="196"/>
      <c r="Y1699" s="196"/>
      <c r="Z1699" s="196"/>
      <c r="AA1699" s="196"/>
      <c r="AB1699" s="196"/>
      <c r="AC1699" s="197">
        <v>438</v>
      </c>
      <c r="AD1699" s="197"/>
    </row>
    <row r="1700" spans="2:30" x14ac:dyDescent="0.25">
      <c r="B1700" s="184" t="s">
        <v>498</v>
      </c>
      <c r="C1700" s="184"/>
      <c r="D1700" s="184"/>
      <c r="F1700" s="184" t="s">
        <v>427</v>
      </c>
      <c r="G1700" s="184"/>
      <c r="H1700" s="184"/>
      <c r="I1700" s="184"/>
      <c r="J1700" s="184" t="s">
        <v>419</v>
      </c>
      <c r="K1700" s="184"/>
      <c r="L1700" s="184"/>
      <c r="N1700" s="184" t="s">
        <v>420</v>
      </c>
      <c r="O1700" s="184"/>
      <c r="P1700" s="184"/>
      <c r="Q1700" s="184"/>
      <c r="R1700" s="184"/>
      <c r="S1700" s="184"/>
      <c r="T1700" s="184"/>
      <c r="U1700" s="184"/>
      <c r="V1700" s="184"/>
      <c r="W1700" s="184"/>
      <c r="X1700" s="184"/>
      <c r="Y1700" s="184"/>
      <c r="Z1700" s="184"/>
      <c r="AA1700" s="184"/>
      <c r="AC1700" s="198">
        <v>3245.16</v>
      </c>
      <c r="AD1700" s="198"/>
    </row>
    <row r="1701" spans="2:30" x14ac:dyDescent="0.25">
      <c r="C1701" s="157" t="s">
        <v>2</v>
      </c>
      <c r="G1701" s="157" t="s">
        <v>2</v>
      </c>
      <c r="K1701" s="157" t="s">
        <v>2</v>
      </c>
      <c r="O1701" s="196" t="s">
        <v>499</v>
      </c>
      <c r="P1701" s="196"/>
      <c r="Q1701" s="196"/>
      <c r="R1701" s="196"/>
      <c r="S1701" s="196"/>
      <c r="T1701" s="196"/>
      <c r="U1701" s="196"/>
      <c r="V1701" s="196"/>
      <c r="W1701" s="196"/>
      <c r="X1701" s="196"/>
      <c r="Y1701" s="196"/>
      <c r="Z1701" s="196"/>
      <c r="AA1701" s="196"/>
      <c r="AB1701" s="196"/>
      <c r="AC1701" s="197">
        <v>98.04</v>
      </c>
      <c r="AD1701" s="197"/>
    </row>
    <row r="1702" spans="2:30" x14ac:dyDescent="0.25">
      <c r="C1702" s="157" t="s">
        <v>2</v>
      </c>
      <c r="G1702" s="157" t="s">
        <v>2</v>
      </c>
      <c r="K1702" s="157" t="s">
        <v>2</v>
      </c>
      <c r="O1702" s="196" t="s">
        <v>499</v>
      </c>
      <c r="P1702" s="196"/>
      <c r="Q1702" s="196"/>
      <c r="R1702" s="196"/>
      <c r="S1702" s="196"/>
      <c r="T1702" s="196"/>
      <c r="U1702" s="196"/>
      <c r="V1702" s="196"/>
      <c r="W1702" s="196"/>
      <c r="X1702" s="196"/>
      <c r="Y1702" s="196"/>
      <c r="Z1702" s="196"/>
      <c r="AA1702" s="196"/>
      <c r="AB1702" s="196"/>
      <c r="AC1702" s="197">
        <v>114.33</v>
      </c>
      <c r="AD1702" s="197"/>
    </row>
    <row r="1703" spans="2:30" x14ac:dyDescent="0.25">
      <c r="C1703" s="157" t="s">
        <v>2</v>
      </c>
      <c r="G1703" s="157" t="s">
        <v>2</v>
      </c>
      <c r="K1703" s="157" t="s">
        <v>2</v>
      </c>
      <c r="O1703" s="196" t="s">
        <v>499</v>
      </c>
      <c r="P1703" s="196"/>
      <c r="Q1703" s="196"/>
      <c r="R1703" s="196"/>
      <c r="S1703" s="196"/>
      <c r="T1703" s="196"/>
      <c r="U1703" s="196"/>
      <c r="V1703" s="196"/>
      <c r="W1703" s="196"/>
      <c r="X1703" s="196"/>
      <c r="Y1703" s="196"/>
      <c r="Z1703" s="196"/>
      <c r="AA1703" s="196"/>
      <c r="AB1703" s="196"/>
      <c r="AC1703" s="197">
        <v>49.02</v>
      </c>
      <c r="AD1703" s="197"/>
    </row>
    <row r="1704" spans="2:30" x14ac:dyDescent="0.25">
      <c r="C1704" s="157" t="s">
        <v>2</v>
      </c>
      <c r="G1704" s="157" t="s">
        <v>2</v>
      </c>
      <c r="K1704" s="157" t="s">
        <v>2</v>
      </c>
      <c r="O1704" s="196" t="s">
        <v>499</v>
      </c>
      <c r="P1704" s="196"/>
      <c r="Q1704" s="196"/>
      <c r="R1704" s="196"/>
      <c r="S1704" s="196"/>
      <c r="T1704" s="196"/>
      <c r="U1704" s="196"/>
      <c r="V1704" s="196"/>
      <c r="W1704" s="196"/>
      <c r="X1704" s="196"/>
      <c r="Y1704" s="196"/>
      <c r="Z1704" s="196"/>
      <c r="AA1704" s="196"/>
      <c r="AB1704" s="196"/>
      <c r="AC1704" s="197">
        <v>680.42</v>
      </c>
      <c r="AD1704" s="197"/>
    </row>
    <row r="1705" spans="2:30" x14ac:dyDescent="0.25">
      <c r="C1705" s="157" t="s">
        <v>2</v>
      </c>
      <c r="G1705" s="157" t="s">
        <v>2</v>
      </c>
      <c r="K1705" s="157" t="s">
        <v>2</v>
      </c>
      <c r="O1705" s="196" t="s">
        <v>499</v>
      </c>
      <c r="P1705" s="196"/>
      <c r="Q1705" s="196"/>
      <c r="R1705" s="196"/>
      <c r="S1705" s="196"/>
      <c r="T1705" s="196"/>
      <c r="U1705" s="196"/>
      <c r="V1705" s="196"/>
      <c r="W1705" s="196"/>
      <c r="X1705" s="196"/>
      <c r="Y1705" s="196"/>
      <c r="Z1705" s="196"/>
      <c r="AA1705" s="196"/>
      <c r="AB1705" s="196"/>
      <c r="AC1705" s="197">
        <v>1876.27</v>
      </c>
      <c r="AD1705" s="197"/>
    </row>
    <row r="1706" spans="2:30" x14ac:dyDescent="0.25">
      <c r="C1706" s="157" t="s">
        <v>2</v>
      </c>
      <c r="G1706" s="157" t="s">
        <v>2</v>
      </c>
      <c r="K1706" s="157" t="s">
        <v>2</v>
      </c>
      <c r="O1706" s="196" t="s">
        <v>499</v>
      </c>
      <c r="P1706" s="196"/>
      <c r="Q1706" s="196"/>
      <c r="R1706" s="196"/>
      <c r="S1706" s="196"/>
      <c r="T1706" s="196"/>
      <c r="U1706" s="196"/>
      <c r="V1706" s="196"/>
      <c r="W1706" s="196"/>
      <c r="X1706" s="196"/>
      <c r="Y1706" s="196"/>
      <c r="Z1706" s="196"/>
      <c r="AA1706" s="196"/>
      <c r="AB1706" s="196"/>
      <c r="AC1706" s="197">
        <v>85.75</v>
      </c>
      <c r="AD1706" s="197"/>
    </row>
    <row r="1707" spans="2:30" x14ac:dyDescent="0.25">
      <c r="C1707" s="157" t="s">
        <v>2</v>
      </c>
      <c r="G1707" s="157" t="s">
        <v>2</v>
      </c>
      <c r="K1707" s="157" t="s">
        <v>2</v>
      </c>
      <c r="O1707" s="196" t="s">
        <v>499</v>
      </c>
      <c r="P1707" s="196"/>
      <c r="Q1707" s="196"/>
      <c r="R1707" s="196"/>
      <c r="S1707" s="196"/>
      <c r="T1707" s="196"/>
      <c r="U1707" s="196"/>
      <c r="V1707" s="196"/>
      <c r="W1707" s="196"/>
      <c r="X1707" s="196"/>
      <c r="Y1707" s="196"/>
      <c r="Z1707" s="196"/>
      <c r="AA1707" s="196"/>
      <c r="AB1707" s="196"/>
      <c r="AC1707" s="197">
        <v>169.28</v>
      </c>
      <c r="AD1707" s="197"/>
    </row>
    <row r="1708" spans="2:30" x14ac:dyDescent="0.25">
      <c r="C1708" s="157" t="s">
        <v>2</v>
      </c>
      <c r="G1708" s="157" t="s">
        <v>2</v>
      </c>
      <c r="K1708" s="157" t="s">
        <v>2</v>
      </c>
      <c r="O1708" s="196" t="s">
        <v>499</v>
      </c>
      <c r="P1708" s="196"/>
      <c r="Q1708" s="196"/>
      <c r="R1708" s="196"/>
      <c r="S1708" s="196"/>
      <c r="T1708" s="196"/>
      <c r="U1708" s="196"/>
      <c r="V1708" s="196"/>
      <c r="W1708" s="196"/>
      <c r="X1708" s="196"/>
      <c r="Y1708" s="196"/>
      <c r="Z1708" s="196"/>
      <c r="AA1708" s="196"/>
      <c r="AB1708" s="196"/>
      <c r="AC1708" s="197">
        <v>38.11</v>
      </c>
      <c r="AD1708" s="197"/>
    </row>
    <row r="1709" spans="2:30" x14ac:dyDescent="0.25">
      <c r="C1709" s="157" t="s">
        <v>2</v>
      </c>
      <c r="G1709" s="157" t="s">
        <v>2</v>
      </c>
      <c r="K1709" s="157" t="s">
        <v>2</v>
      </c>
      <c r="O1709" s="196" t="s">
        <v>499</v>
      </c>
      <c r="P1709" s="196"/>
      <c r="Q1709" s="196"/>
      <c r="R1709" s="196"/>
      <c r="S1709" s="196"/>
      <c r="T1709" s="196"/>
      <c r="U1709" s="196"/>
      <c r="V1709" s="196"/>
      <c r="W1709" s="196"/>
      <c r="X1709" s="196"/>
      <c r="Y1709" s="196"/>
      <c r="Z1709" s="196"/>
      <c r="AA1709" s="196"/>
      <c r="AB1709" s="196"/>
      <c r="AC1709" s="197">
        <v>133.94</v>
      </c>
      <c r="AD1709" s="197"/>
    </row>
    <row r="1710" spans="2:30" x14ac:dyDescent="0.25">
      <c r="B1710" s="184" t="s">
        <v>1130</v>
      </c>
      <c r="C1710" s="184"/>
      <c r="D1710" s="184"/>
      <c r="F1710" s="184" t="s">
        <v>427</v>
      </c>
      <c r="G1710" s="184"/>
      <c r="H1710" s="184"/>
      <c r="I1710" s="184"/>
      <c r="J1710" s="184" t="s">
        <v>1131</v>
      </c>
      <c r="K1710" s="184"/>
      <c r="L1710" s="184"/>
      <c r="N1710" s="184" t="s">
        <v>1132</v>
      </c>
      <c r="O1710" s="184"/>
      <c r="P1710" s="184"/>
      <c r="Q1710" s="184"/>
      <c r="R1710" s="184"/>
      <c r="S1710" s="184"/>
      <c r="T1710" s="184"/>
      <c r="U1710" s="184"/>
      <c r="V1710" s="184"/>
      <c r="W1710" s="184"/>
      <c r="X1710" s="184"/>
      <c r="Y1710" s="184"/>
      <c r="Z1710" s="184"/>
      <c r="AA1710" s="184"/>
      <c r="AC1710" s="198">
        <v>2320.29</v>
      </c>
      <c r="AD1710" s="198"/>
    </row>
    <row r="1711" spans="2:30" x14ac:dyDescent="0.25">
      <c r="C1711" s="157" t="s">
        <v>2</v>
      </c>
      <c r="G1711" s="157" t="s">
        <v>2</v>
      </c>
      <c r="K1711" s="157" t="s">
        <v>2</v>
      </c>
      <c r="O1711" s="196" t="s">
        <v>1809</v>
      </c>
      <c r="P1711" s="196"/>
      <c r="Q1711" s="196"/>
      <c r="R1711" s="196"/>
      <c r="S1711" s="196"/>
      <c r="T1711" s="196"/>
      <c r="U1711" s="196"/>
      <c r="V1711" s="196"/>
      <c r="W1711" s="196"/>
      <c r="X1711" s="196"/>
      <c r="Y1711" s="196"/>
      <c r="Z1711" s="196"/>
      <c r="AA1711" s="196"/>
      <c r="AB1711" s="196"/>
      <c r="AC1711" s="197">
        <v>253.31</v>
      </c>
      <c r="AD1711" s="197"/>
    </row>
    <row r="1712" spans="2:30" x14ac:dyDescent="0.25">
      <c r="C1712" s="157" t="s">
        <v>2</v>
      </c>
      <c r="G1712" s="157" t="s">
        <v>2</v>
      </c>
      <c r="K1712" s="157" t="s">
        <v>2</v>
      </c>
      <c r="O1712" s="196" t="s">
        <v>1809</v>
      </c>
      <c r="P1712" s="196"/>
      <c r="Q1712" s="196"/>
      <c r="R1712" s="196"/>
      <c r="S1712" s="196"/>
      <c r="T1712" s="196"/>
      <c r="U1712" s="196"/>
      <c r="V1712" s="196"/>
      <c r="W1712" s="196"/>
      <c r="X1712" s="196"/>
      <c r="Y1712" s="196"/>
      <c r="Z1712" s="196"/>
      <c r="AA1712" s="196"/>
      <c r="AB1712" s="196"/>
      <c r="AC1712" s="197">
        <v>168.87</v>
      </c>
      <c r="AD1712" s="197"/>
    </row>
    <row r="1713" spans="2:30" x14ac:dyDescent="0.25">
      <c r="C1713" s="157" t="s">
        <v>2</v>
      </c>
      <c r="G1713" s="157" t="s">
        <v>2</v>
      </c>
      <c r="K1713" s="157" t="s">
        <v>2</v>
      </c>
      <c r="O1713" s="196" t="s">
        <v>1810</v>
      </c>
      <c r="P1713" s="196"/>
      <c r="Q1713" s="196"/>
      <c r="R1713" s="196"/>
      <c r="S1713" s="196"/>
      <c r="T1713" s="196"/>
      <c r="U1713" s="196"/>
      <c r="V1713" s="196"/>
      <c r="W1713" s="196"/>
      <c r="X1713" s="196"/>
      <c r="Y1713" s="196"/>
      <c r="Z1713" s="196"/>
      <c r="AA1713" s="196"/>
      <c r="AB1713" s="196"/>
      <c r="AC1713" s="197">
        <v>87.82</v>
      </c>
      <c r="AD1713" s="197"/>
    </row>
    <row r="1714" spans="2:30" x14ac:dyDescent="0.25">
      <c r="C1714" s="157" t="s">
        <v>2</v>
      </c>
      <c r="G1714" s="157" t="s">
        <v>2</v>
      </c>
      <c r="K1714" s="157" t="s">
        <v>2</v>
      </c>
      <c r="O1714" s="196" t="s">
        <v>1809</v>
      </c>
      <c r="P1714" s="196"/>
      <c r="Q1714" s="196"/>
      <c r="R1714" s="196"/>
      <c r="S1714" s="196"/>
      <c r="T1714" s="196"/>
      <c r="U1714" s="196"/>
      <c r="V1714" s="196"/>
      <c r="W1714" s="196"/>
      <c r="X1714" s="196"/>
      <c r="Y1714" s="196"/>
      <c r="Z1714" s="196"/>
      <c r="AA1714" s="196"/>
      <c r="AB1714" s="196"/>
      <c r="AC1714" s="197">
        <v>168.87</v>
      </c>
      <c r="AD1714" s="197"/>
    </row>
    <row r="1715" spans="2:30" x14ac:dyDescent="0.25">
      <c r="C1715" s="157" t="s">
        <v>2</v>
      </c>
      <c r="G1715" s="157" t="s">
        <v>2</v>
      </c>
      <c r="K1715" s="157" t="s">
        <v>2</v>
      </c>
      <c r="O1715" s="196" t="s">
        <v>1809</v>
      </c>
      <c r="P1715" s="196"/>
      <c r="Q1715" s="196"/>
      <c r="R1715" s="196"/>
      <c r="S1715" s="196"/>
      <c r="T1715" s="196"/>
      <c r="U1715" s="196"/>
      <c r="V1715" s="196"/>
      <c r="W1715" s="196"/>
      <c r="X1715" s="196"/>
      <c r="Y1715" s="196"/>
      <c r="Z1715" s="196"/>
      <c r="AA1715" s="196"/>
      <c r="AB1715" s="196"/>
      <c r="AC1715" s="197">
        <v>112.58</v>
      </c>
      <c r="AD1715" s="197"/>
    </row>
    <row r="1716" spans="2:30" x14ac:dyDescent="0.25">
      <c r="C1716" s="157" t="s">
        <v>2</v>
      </c>
      <c r="G1716" s="157" t="s">
        <v>2</v>
      </c>
      <c r="K1716" s="157" t="s">
        <v>2</v>
      </c>
      <c r="O1716" s="196" t="s">
        <v>1809</v>
      </c>
      <c r="P1716" s="196"/>
      <c r="Q1716" s="196"/>
      <c r="R1716" s="196"/>
      <c r="S1716" s="196"/>
      <c r="T1716" s="196"/>
      <c r="U1716" s="196"/>
      <c r="V1716" s="196"/>
      <c r="W1716" s="196"/>
      <c r="X1716" s="196"/>
      <c r="Y1716" s="196"/>
      <c r="Z1716" s="196"/>
      <c r="AA1716" s="196"/>
      <c r="AB1716" s="196"/>
      <c r="AC1716" s="197">
        <v>234.17</v>
      </c>
      <c r="AD1716" s="197"/>
    </row>
    <row r="1717" spans="2:30" x14ac:dyDescent="0.25">
      <c r="C1717" s="157" t="s">
        <v>2</v>
      </c>
      <c r="G1717" s="157" t="s">
        <v>2</v>
      </c>
      <c r="K1717" s="157" t="s">
        <v>2</v>
      </c>
      <c r="O1717" s="196" t="s">
        <v>1809</v>
      </c>
      <c r="P1717" s="196"/>
      <c r="Q1717" s="196"/>
      <c r="R1717" s="196"/>
      <c r="S1717" s="196"/>
      <c r="T1717" s="196"/>
      <c r="U1717" s="196"/>
      <c r="V1717" s="196"/>
      <c r="W1717" s="196"/>
      <c r="X1717" s="196"/>
      <c r="Y1717" s="196"/>
      <c r="Z1717" s="196"/>
      <c r="AA1717" s="196"/>
      <c r="AB1717" s="196"/>
      <c r="AC1717" s="197">
        <v>562.9</v>
      </c>
      <c r="AD1717" s="197"/>
    </row>
    <row r="1718" spans="2:30" x14ac:dyDescent="0.25">
      <c r="C1718" s="157" t="s">
        <v>2</v>
      </c>
      <c r="G1718" s="157" t="s">
        <v>2</v>
      </c>
      <c r="K1718" s="157" t="s">
        <v>2</v>
      </c>
      <c r="O1718" s="196" t="s">
        <v>1809</v>
      </c>
      <c r="P1718" s="196"/>
      <c r="Q1718" s="196"/>
      <c r="R1718" s="196"/>
      <c r="S1718" s="196"/>
      <c r="T1718" s="196"/>
      <c r="U1718" s="196"/>
      <c r="V1718" s="196"/>
      <c r="W1718" s="196"/>
      <c r="X1718" s="196"/>
      <c r="Y1718" s="196"/>
      <c r="Z1718" s="196"/>
      <c r="AA1718" s="196"/>
      <c r="AB1718" s="196"/>
      <c r="AC1718" s="197">
        <v>168.87</v>
      </c>
      <c r="AD1718" s="197"/>
    </row>
    <row r="1719" spans="2:30" x14ac:dyDescent="0.25">
      <c r="C1719" s="157" t="s">
        <v>2</v>
      </c>
      <c r="G1719" s="157" t="s">
        <v>2</v>
      </c>
      <c r="K1719" s="157" t="s">
        <v>2</v>
      </c>
      <c r="O1719" s="196" t="s">
        <v>1810</v>
      </c>
      <c r="P1719" s="196"/>
      <c r="Q1719" s="196"/>
      <c r="R1719" s="196"/>
      <c r="S1719" s="196"/>
      <c r="T1719" s="196"/>
      <c r="U1719" s="196"/>
      <c r="V1719" s="196"/>
      <c r="W1719" s="196"/>
      <c r="X1719" s="196"/>
      <c r="Y1719" s="196"/>
      <c r="Z1719" s="196"/>
      <c r="AA1719" s="196"/>
      <c r="AB1719" s="196"/>
      <c r="AC1719" s="197">
        <v>562.9</v>
      </c>
      <c r="AD1719" s="197"/>
    </row>
    <row r="1720" spans="2:30" x14ac:dyDescent="0.25">
      <c r="B1720" s="184" t="s">
        <v>1141</v>
      </c>
      <c r="C1720" s="184"/>
      <c r="D1720" s="184"/>
      <c r="F1720" s="184" t="s">
        <v>522</v>
      </c>
      <c r="G1720" s="184"/>
      <c r="H1720" s="184"/>
      <c r="I1720" s="184"/>
      <c r="J1720" s="184" t="s">
        <v>1086</v>
      </c>
      <c r="K1720" s="184"/>
      <c r="L1720" s="184"/>
      <c r="N1720" s="184" t="s">
        <v>1087</v>
      </c>
      <c r="O1720" s="184"/>
      <c r="P1720" s="184"/>
      <c r="Q1720" s="184"/>
      <c r="R1720" s="184"/>
      <c r="S1720" s="184"/>
      <c r="T1720" s="184"/>
      <c r="U1720" s="184"/>
      <c r="V1720" s="184"/>
      <c r="W1720" s="184"/>
      <c r="X1720" s="184"/>
      <c r="Y1720" s="184"/>
      <c r="Z1720" s="184"/>
      <c r="AA1720" s="184"/>
      <c r="AC1720" s="198">
        <v>35.549999999999997</v>
      </c>
      <c r="AD1720" s="198"/>
    </row>
    <row r="1721" spans="2:30" x14ac:dyDescent="0.25">
      <c r="C1721" s="157" t="s">
        <v>2</v>
      </c>
      <c r="G1721" s="157" t="s">
        <v>2</v>
      </c>
      <c r="K1721" s="157" t="s">
        <v>2</v>
      </c>
      <c r="O1721" s="196" t="s">
        <v>1811</v>
      </c>
      <c r="P1721" s="196"/>
      <c r="Q1721" s="196"/>
      <c r="R1721" s="196"/>
      <c r="S1721" s="196"/>
      <c r="T1721" s="196"/>
      <c r="U1721" s="196"/>
      <c r="V1721" s="196"/>
      <c r="W1721" s="196"/>
      <c r="X1721" s="196"/>
      <c r="Y1721" s="196"/>
      <c r="Z1721" s="196"/>
      <c r="AA1721" s="196"/>
      <c r="AB1721" s="196"/>
    </row>
    <row r="1722" spans="2:30" x14ac:dyDescent="0.25">
      <c r="B1722" s="184" t="s">
        <v>1812</v>
      </c>
      <c r="C1722" s="184"/>
      <c r="D1722" s="184"/>
      <c r="F1722" s="184" t="s">
        <v>522</v>
      </c>
      <c r="G1722" s="184"/>
      <c r="H1722" s="184"/>
      <c r="I1722" s="184"/>
      <c r="J1722" s="184" t="s">
        <v>1131</v>
      </c>
      <c r="K1722" s="184"/>
      <c r="L1722" s="184"/>
      <c r="N1722" s="184" t="s">
        <v>1132</v>
      </c>
      <c r="O1722" s="184"/>
      <c r="P1722" s="184"/>
      <c r="Q1722" s="184"/>
      <c r="R1722" s="184"/>
      <c r="S1722" s="184"/>
      <c r="T1722" s="184"/>
      <c r="U1722" s="184"/>
      <c r="V1722" s="184"/>
      <c r="W1722" s="184"/>
      <c r="X1722" s="184"/>
      <c r="Y1722" s="184"/>
      <c r="Z1722" s="184"/>
      <c r="AA1722" s="184"/>
      <c r="AC1722" s="198">
        <v>385</v>
      </c>
      <c r="AD1722" s="198"/>
    </row>
    <row r="1723" spans="2:30" x14ac:dyDescent="0.25">
      <c r="C1723" s="157" t="s">
        <v>2</v>
      </c>
      <c r="G1723" s="157" t="s">
        <v>2</v>
      </c>
      <c r="K1723" s="157" t="s">
        <v>2</v>
      </c>
      <c r="O1723" s="196" t="s">
        <v>1809</v>
      </c>
      <c r="P1723" s="196"/>
      <c r="Q1723" s="196"/>
      <c r="R1723" s="196"/>
      <c r="S1723" s="196"/>
      <c r="T1723" s="196"/>
      <c r="U1723" s="196"/>
      <c r="V1723" s="196"/>
      <c r="W1723" s="196"/>
      <c r="X1723" s="196"/>
      <c r="Y1723" s="196"/>
      <c r="Z1723" s="196"/>
      <c r="AA1723" s="196"/>
      <c r="AB1723" s="196"/>
    </row>
    <row r="1724" spans="2:30" x14ac:dyDescent="0.25">
      <c r="B1724" s="184" t="s">
        <v>1813</v>
      </c>
      <c r="C1724" s="184"/>
      <c r="D1724" s="184"/>
      <c r="F1724" s="184" t="s">
        <v>568</v>
      </c>
      <c r="G1724" s="184"/>
      <c r="H1724" s="184"/>
      <c r="I1724" s="184"/>
      <c r="J1724" s="184" t="s">
        <v>1814</v>
      </c>
      <c r="K1724" s="184"/>
      <c r="L1724" s="184"/>
      <c r="N1724" s="184" t="s">
        <v>1815</v>
      </c>
      <c r="O1724" s="184"/>
      <c r="P1724" s="184"/>
      <c r="Q1724" s="184"/>
      <c r="R1724" s="184"/>
      <c r="S1724" s="184"/>
      <c r="T1724" s="184"/>
      <c r="U1724" s="184"/>
      <c r="V1724" s="184"/>
      <c r="W1724" s="184"/>
      <c r="X1724" s="184"/>
      <c r="Y1724" s="184"/>
      <c r="Z1724" s="184"/>
      <c r="AA1724" s="184"/>
      <c r="AC1724" s="198">
        <v>216.35</v>
      </c>
      <c r="AD1724" s="198"/>
    </row>
    <row r="1725" spans="2:30" x14ac:dyDescent="0.25">
      <c r="C1725" s="157" t="s">
        <v>2</v>
      </c>
      <c r="G1725" s="157" t="s">
        <v>2</v>
      </c>
      <c r="K1725" s="157" t="s">
        <v>2</v>
      </c>
      <c r="O1725" s="196" t="s">
        <v>1816</v>
      </c>
      <c r="P1725" s="196"/>
      <c r="Q1725" s="196"/>
      <c r="R1725" s="196"/>
      <c r="S1725" s="196"/>
      <c r="T1725" s="196"/>
      <c r="U1725" s="196"/>
      <c r="V1725" s="196"/>
      <c r="W1725" s="196"/>
      <c r="X1725" s="196"/>
      <c r="Y1725" s="196"/>
      <c r="Z1725" s="196"/>
      <c r="AA1725" s="196"/>
      <c r="AB1725" s="196"/>
      <c r="AC1725" s="197">
        <v>62.64</v>
      </c>
      <c r="AD1725" s="197"/>
    </row>
    <row r="1726" spans="2:30" x14ac:dyDescent="0.25">
      <c r="C1726" s="157" t="s">
        <v>2</v>
      </c>
      <c r="G1726" s="157" t="s">
        <v>2</v>
      </c>
      <c r="K1726" s="157" t="s">
        <v>2</v>
      </c>
      <c r="O1726" s="196" t="s">
        <v>1816</v>
      </c>
      <c r="P1726" s="196"/>
      <c r="Q1726" s="196"/>
      <c r="R1726" s="196"/>
      <c r="S1726" s="196"/>
      <c r="T1726" s="196"/>
      <c r="U1726" s="196"/>
      <c r="V1726" s="196"/>
      <c r="W1726" s="196"/>
      <c r="X1726" s="196"/>
      <c r="Y1726" s="196"/>
      <c r="Z1726" s="196"/>
      <c r="AA1726" s="196"/>
      <c r="AB1726" s="196"/>
      <c r="AC1726" s="197">
        <v>153.71</v>
      </c>
      <c r="AD1726" s="197"/>
    </row>
    <row r="1727" spans="2:30" x14ac:dyDescent="0.25">
      <c r="B1727" s="184" t="s">
        <v>1149</v>
      </c>
      <c r="C1727" s="184"/>
      <c r="D1727" s="184"/>
      <c r="F1727" s="184" t="s">
        <v>568</v>
      </c>
      <c r="G1727" s="184"/>
      <c r="H1727" s="184"/>
      <c r="I1727" s="184"/>
      <c r="J1727" s="184" t="s">
        <v>1086</v>
      </c>
      <c r="K1727" s="184"/>
      <c r="L1727" s="184"/>
      <c r="N1727" s="184" t="s">
        <v>1087</v>
      </c>
      <c r="O1727" s="184"/>
      <c r="P1727" s="184"/>
      <c r="Q1727" s="184"/>
      <c r="R1727" s="184"/>
      <c r="S1727" s="184"/>
      <c r="T1727" s="184"/>
      <c r="U1727" s="184"/>
      <c r="V1727" s="184"/>
      <c r="W1727" s="184"/>
      <c r="X1727" s="184"/>
      <c r="Y1727" s="184"/>
      <c r="Z1727" s="184"/>
      <c r="AA1727" s="184"/>
      <c r="AC1727" s="198">
        <v>134.24</v>
      </c>
      <c r="AD1727" s="198"/>
    </row>
    <row r="1728" spans="2:30" x14ac:dyDescent="0.25">
      <c r="C1728" s="157" t="s">
        <v>2</v>
      </c>
      <c r="G1728" s="157" t="s">
        <v>2</v>
      </c>
      <c r="K1728" s="157" t="s">
        <v>2</v>
      </c>
      <c r="O1728" s="196" t="s">
        <v>1817</v>
      </c>
      <c r="P1728" s="196"/>
      <c r="Q1728" s="196"/>
      <c r="R1728" s="196"/>
      <c r="S1728" s="196"/>
      <c r="T1728" s="196"/>
      <c r="U1728" s="196"/>
      <c r="V1728" s="196"/>
      <c r="W1728" s="196"/>
      <c r="X1728" s="196"/>
      <c r="Y1728" s="196"/>
      <c r="Z1728" s="196"/>
      <c r="AA1728" s="196"/>
      <c r="AB1728" s="196"/>
      <c r="AC1728" s="197">
        <v>84.63</v>
      </c>
      <c r="AD1728" s="197"/>
    </row>
    <row r="1729" spans="1:30" x14ac:dyDescent="0.25">
      <c r="C1729" s="157" t="s">
        <v>2</v>
      </c>
      <c r="G1729" s="157" t="s">
        <v>2</v>
      </c>
      <c r="K1729" s="157" t="s">
        <v>2</v>
      </c>
      <c r="O1729" s="196" t="s">
        <v>1818</v>
      </c>
      <c r="P1729" s="196"/>
      <c r="Q1729" s="196"/>
      <c r="R1729" s="196"/>
      <c r="S1729" s="196"/>
      <c r="T1729" s="196"/>
      <c r="U1729" s="196"/>
      <c r="V1729" s="196"/>
      <c r="W1729" s="196"/>
      <c r="X1729" s="196"/>
      <c r="Y1729" s="196"/>
      <c r="Z1729" s="196"/>
      <c r="AA1729" s="196"/>
      <c r="AB1729" s="196"/>
      <c r="AC1729" s="197">
        <v>24.14</v>
      </c>
      <c r="AD1729" s="197"/>
    </row>
    <row r="1730" spans="1:30" x14ac:dyDescent="0.25">
      <c r="C1730" s="157" t="s">
        <v>2</v>
      </c>
      <c r="G1730" s="157" t="s">
        <v>2</v>
      </c>
      <c r="K1730" s="157" t="s">
        <v>2</v>
      </c>
      <c r="O1730" s="196" t="s">
        <v>1819</v>
      </c>
      <c r="P1730" s="196"/>
      <c r="Q1730" s="196"/>
      <c r="R1730" s="196"/>
      <c r="S1730" s="196"/>
      <c r="T1730" s="196"/>
      <c r="U1730" s="196"/>
      <c r="V1730" s="196"/>
      <c r="W1730" s="196"/>
      <c r="X1730" s="196"/>
      <c r="Y1730" s="196"/>
      <c r="Z1730" s="196"/>
      <c r="AA1730" s="196"/>
      <c r="AB1730" s="196"/>
      <c r="AC1730" s="197">
        <v>25.47</v>
      </c>
      <c r="AD1730" s="197"/>
    </row>
    <row r="1731" spans="1:30" ht="21.75" customHeight="1" x14ac:dyDescent="0.25"/>
    <row r="1732" spans="1:30" ht="12" customHeight="1" x14ac:dyDescent="0.25"/>
    <row r="1733" spans="1:30" ht="13.5" customHeight="1" x14ac:dyDescent="0.25">
      <c r="A1733" s="182" t="s">
        <v>380</v>
      </c>
      <c r="B1733" s="182"/>
      <c r="C1733" s="182"/>
      <c r="D1733" s="182"/>
      <c r="E1733" s="182"/>
      <c r="F1733" s="182"/>
      <c r="G1733" s="182"/>
      <c r="H1733" s="182"/>
      <c r="I1733" s="182"/>
      <c r="J1733" s="182"/>
      <c r="K1733" s="182"/>
      <c r="L1733" s="182"/>
      <c r="M1733" s="182"/>
      <c r="R1733" s="183" t="s">
        <v>1820</v>
      </c>
      <c r="S1733" s="183"/>
      <c r="T1733" s="183"/>
      <c r="U1733" s="183"/>
      <c r="V1733" s="183"/>
      <c r="W1733" s="183"/>
      <c r="X1733" s="183"/>
      <c r="Y1733" s="183"/>
      <c r="Z1733" s="183"/>
      <c r="AA1733" s="183"/>
      <c r="AB1733" s="183"/>
      <c r="AC1733" s="183"/>
      <c r="AD1733" s="183"/>
    </row>
    <row r="1734" spans="1:30" ht="25.5" customHeight="1" x14ac:dyDescent="0.25">
      <c r="C1734" s="188" t="s">
        <v>290</v>
      </c>
      <c r="D1734" s="188"/>
      <c r="E1734" s="188"/>
      <c r="F1734" s="188"/>
      <c r="G1734" s="188"/>
      <c r="H1734" s="188"/>
      <c r="I1734" s="188"/>
      <c r="J1734" s="188"/>
      <c r="K1734" s="188"/>
      <c r="L1734" s="188"/>
      <c r="M1734" s="188"/>
      <c r="N1734" s="188"/>
      <c r="O1734" s="188"/>
      <c r="P1734" s="188"/>
      <c r="Q1734" s="188"/>
      <c r="R1734" s="188"/>
      <c r="S1734" s="188"/>
      <c r="T1734" s="188"/>
      <c r="U1734" s="188"/>
      <c r="V1734" s="188"/>
      <c r="W1734" s="188"/>
      <c r="X1734" s="188"/>
      <c r="Y1734" s="188"/>
      <c r="Z1734" s="188"/>
      <c r="AA1734" s="188"/>
      <c r="AB1734" s="188"/>
      <c r="AC1734" s="188"/>
    </row>
    <row r="1735" spans="1:30" ht="7.5" customHeight="1" x14ac:dyDescent="0.25"/>
    <row r="1736" spans="1:30" ht="18.75" customHeight="1" x14ac:dyDescent="0.25">
      <c r="I1736" s="202" t="s">
        <v>291</v>
      </c>
      <c r="J1736" s="202"/>
      <c r="K1736" s="202"/>
      <c r="L1736" s="202"/>
      <c r="M1736" s="202"/>
      <c r="N1736" s="202"/>
      <c r="O1736" s="202"/>
      <c r="P1736" s="202"/>
      <c r="S1736" s="203" t="s">
        <v>292</v>
      </c>
      <c r="T1736" s="203"/>
      <c r="U1736" s="203"/>
      <c r="V1736" s="203"/>
      <c r="W1736" s="203"/>
      <c r="X1736" s="203"/>
      <c r="Y1736" s="203"/>
    </row>
    <row r="1737" spans="1:30" ht="6.75" customHeight="1" x14ac:dyDescent="0.25"/>
    <row r="1738" spans="1:30" ht="14.25" customHeight="1" x14ac:dyDescent="0.25">
      <c r="A1738" s="199" t="s">
        <v>1767</v>
      </c>
      <c r="B1738" s="199"/>
      <c r="C1738" s="199"/>
      <c r="D1738" s="199"/>
      <c r="E1738" s="199"/>
      <c r="F1738" s="199"/>
      <c r="G1738" s="199"/>
      <c r="H1738" s="199"/>
      <c r="I1738" s="199"/>
      <c r="J1738" s="199"/>
      <c r="K1738" s="199"/>
      <c r="L1738" s="199"/>
      <c r="M1738" s="199"/>
      <c r="N1738" s="199"/>
      <c r="O1738" s="199"/>
    </row>
    <row r="1739" spans="1:30" x14ac:dyDescent="0.25">
      <c r="B1739" s="200" t="s">
        <v>294</v>
      </c>
      <c r="C1739" s="200"/>
      <c r="D1739" s="200"/>
      <c r="F1739" s="200" t="s">
        <v>295</v>
      </c>
      <c r="G1739" s="200"/>
      <c r="H1739" s="200"/>
      <c r="I1739" s="200"/>
      <c r="J1739" s="200" t="s">
        <v>296</v>
      </c>
      <c r="K1739" s="200"/>
      <c r="L1739" s="200"/>
      <c r="N1739" s="200" t="s">
        <v>297</v>
      </c>
      <c r="O1739" s="200"/>
      <c r="P1739" s="200"/>
      <c r="Q1739" s="200"/>
      <c r="R1739" s="200"/>
      <c r="S1739" s="200"/>
      <c r="T1739" s="200"/>
      <c r="U1739" s="200"/>
      <c r="V1739" s="200"/>
      <c r="W1739" s="200"/>
      <c r="X1739" s="200"/>
      <c r="Y1739" s="200"/>
      <c r="Z1739" s="200"/>
      <c r="AA1739" s="200"/>
      <c r="AC1739" s="201" t="s">
        <v>298</v>
      </c>
      <c r="AD1739" s="201"/>
    </row>
    <row r="1740" spans="1:30" x14ac:dyDescent="0.25">
      <c r="B1740" s="184" t="s">
        <v>1821</v>
      </c>
      <c r="C1740" s="184"/>
      <c r="D1740" s="184"/>
      <c r="F1740" s="184" t="s">
        <v>568</v>
      </c>
      <c r="G1740" s="184"/>
      <c r="H1740" s="184"/>
      <c r="I1740" s="184"/>
      <c r="J1740" s="184" t="s">
        <v>1822</v>
      </c>
      <c r="K1740" s="184"/>
      <c r="L1740" s="184"/>
      <c r="N1740" s="184" t="s">
        <v>1823</v>
      </c>
      <c r="O1740" s="184"/>
      <c r="P1740" s="184"/>
      <c r="Q1740" s="184"/>
      <c r="R1740" s="184"/>
      <c r="S1740" s="184"/>
      <c r="T1740" s="184"/>
      <c r="U1740" s="184"/>
      <c r="V1740" s="184"/>
      <c r="W1740" s="184"/>
      <c r="X1740" s="184"/>
      <c r="Y1740" s="184"/>
      <c r="Z1740" s="184"/>
      <c r="AA1740" s="184"/>
      <c r="AC1740" s="198">
        <v>1325</v>
      </c>
      <c r="AD1740" s="198"/>
    </row>
    <row r="1741" spans="1:30" x14ac:dyDescent="0.25">
      <c r="C1741" s="157" t="s">
        <v>2</v>
      </c>
      <c r="G1741" s="157" t="s">
        <v>2</v>
      </c>
      <c r="K1741" s="157" t="s">
        <v>2</v>
      </c>
      <c r="O1741" s="196" t="s">
        <v>1824</v>
      </c>
      <c r="P1741" s="196"/>
      <c r="Q1741" s="196"/>
      <c r="R1741" s="196"/>
      <c r="S1741" s="196"/>
      <c r="T1741" s="196"/>
      <c r="U1741" s="196"/>
      <c r="V1741" s="196"/>
      <c r="W1741" s="196"/>
      <c r="X1741" s="196"/>
      <c r="Y1741" s="196"/>
      <c r="Z1741" s="196"/>
      <c r="AA1741" s="196"/>
      <c r="AB1741" s="196"/>
      <c r="AC1741" s="197">
        <v>330</v>
      </c>
      <c r="AD1741" s="197"/>
    </row>
    <row r="1742" spans="1:30" x14ac:dyDescent="0.25">
      <c r="C1742" s="157" t="s">
        <v>2</v>
      </c>
      <c r="G1742" s="157" t="s">
        <v>2</v>
      </c>
      <c r="K1742" s="157" t="s">
        <v>2</v>
      </c>
      <c r="O1742" s="196" t="s">
        <v>1825</v>
      </c>
      <c r="P1742" s="196"/>
      <c r="Q1742" s="196"/>
      <c r="R1742" s="196"/>
      <c r="S1742" s="196"/>
      <c r="T1742" s="196"/>
      <c r="U1742" s="196"/>
      <c r="V1742" s="196"/>
      <c r="W1742" s="196"/>
      <c r="X1742" s="196"/>
      <c r="Y1742" s="196"/>
      <c r="Z1742" s="196"/>
      <c r="AA1742" s="196"/>
      <c r="AB1742" s="196"/>
      <c r="AC1742" s="197">
        <v>820</v>
      </c>
      <c r="AD1742" s="197"/>
    </row>
    <row r="1743" spans="1:30" x14ac:dyDescent="0.25">
      <c r="C1743" s="157" t="s">
        <v>2</v>
      </c>
      <c r="G1743" s="157" t="s">
        <v>2</v>
      </c>
      <c r="K1743" s="157" t="s">
        <v>2</v>
      </c>
      <c r="O1743" s="196" t="s">
        <v>1824</v>
      </c>
      <c r="P1743" s="196"/>
      <c r="Q1743" s="196"/>
      <c r="R1743" s="196"/>
      <c r="S1743" s="196"/>
      <c r="T1743" s="196"/>
      <c r="U1743" s="196"/>
      <c r="V1743" s="196"/>
      <c r="W1743" s="196"/>
      <c r="X1743" s="196"/>
      <c r="Y1743" s="196"/>
      <c r="Z1743" s="196"/>
      <c r="AA1743" s="196"/>
      <c r="AB1743" s="196"/>
      <c r="AC1743" s="197">
        <v>175</v>
      </c>
      <c r="AD1743" s="197"/>
    </row>
    <row r="1744" spans="1:30" x14ac:dyDescent="0.25">
      <c r="B1744" s="184" t="s">
        <v>1826</v>
      </c>
      <c r="C1744" s="184"/>
      <c r="D1744" s="184"/>
      <c r="F1744" s="184" t="s">
        <v>568</v>
      </c>
      <c r="G1744" s="184"/>
      <c r="H1744" s="184"/>
      <c r="I1744" s="184"/>
      <c r="J1744" s="184" t="s">
        <v>1827</v>
      </c>
      <c r="K1744" s="184"/>
      <c r="L1744" s="184"/>
      <c r="N1744" s="184" t="s">
        <v>1828</v>
      </c>
      <c r="O1744" s="184"/>
      <c r="P1744" s="184"/>
      <c r="Q1744" s="184"/>
      <c r="R1744" s="184"/>
      <c r="S1744" s="184"/>
      <c r="T1744" s="184"/>
      <c r="U1744" s="184"/>
      <c r="V1744" s="184"/>
      <c r="W1744" s="184"/>
      <c r="X1744" s="184"/>
      <c r="Y1744" s="184"/>
      <c r="Z1744" s="184"/>
      <c r="AA1744" s="184"/>
      <c r="AC1744" s="198">
        <v>2343.6</v>
      </c>
      <c r="AD1744" s="198"/>
    </row>
    <row r="1745" spans="2:30" x14ac:dyDescent="0.25">
      <c r="C1745" s="157" t="s">
        <v>2</v>
      </c>
      <c r="G1745" s="157" t="s">
        <v>2</v>
      </c>
      <c r="K1745" s="157" t="s">
        <v>2</v>
      </c>
      <c r="O1745" s="196" t="s">
        <v>1829</v>
      </c>
      <c r="P1745" s="196"/>
      <c r="Q1745" s="196"/>
      <c r="R1745" s="196"/>
      <c r="S1745" s="196"/>
      <c r="T1745" s="196"/>
      <c r="U1745" s="196"/>
      <c r="V1745" s="196"/>
      <c r="W1745" s="196"/>
      <c r="X1745" s="196"/>
      <c r="Y1745" s="196"/>
      <c r="Z1745" s="196"/>
      <c r="AA1745" s="196"/>
      <c r="AB1745" s="196"/>
    </row>
    <row r="1746" spans="2:30" x14ac:dyDescent="0.25">
      <c r="B1746" s="184" t="s">
        <v>1830</v>
      </c>
      <c r="C1746" s="184"/>
      <c r="D1746" s="184"/>
      <c r="F1746" s="184" t="s">
        <v>568</v>
      </c>
      <c r="G1746" s="184"/>
      <c r="H1746" s="184"/>
      <c r="I1746" s="184"/>
      <c r="J1746" s="184" t="s">
        <v>1112</v>
      </c>
      <c r="K1746" s="184"/>
      <c r="L1746" s="184"/>
      <c r="N1746" s="184" t="s">
        <v>1113</v>
      </c>
      <c r="O1746" s="184"/>
      <c r="P1746" s="184"/>
      <c r="Q1746" s="184"/>
      <c r="R1746" s="184"/>
      <c r="S1746" s="184"/>
      <c r="T1746" s="184"/>
      <c r="U1746" s="184"/>
      <c r="V1746" s="184"/>
      <c r="W1746" s="184"/>
      <c r="X1746" s="184"/>
      <c r="Y1746" s="184"/>
      <c r="Z1746" s="184"/>
      <c r="AA1746" s="184"/>
      <c r="AC1746" s="198">
        <v>429.17</v>
      </c>
      <c r="AD1746" s="198"/>
    </row>
    <row r="1747" spans="2:30" x14ac:dyDescent="0.25">
      <c r="C1747" s="157" t="s">
        <v>2</v>
      </c>
      <c r="G1747" s="157" t="s">
        <v>2</v>
      </c>
      <c r="K1747" s="157" t="s">
        <v>2</v>
      </c>
      <c r="O1747" s="196" t="s">
        <v>1831</v>
      </c>
      <c r="P1747" s="196"/>
      <c r="Q1747" s="196"/>
      <c r="R1747" s="196"/>
      <c r="S1747" s="196"/>
      <c r="T1747" s="196"/>
      <c r="U1747" s="196"/>
      <c r="V1747" s="196"/>
      <c r="W1747" s="196"/>
      <c r="X1747" s="196"/>
      <c r="Y1747" s="196"/>
      <c r="Z1747" s="196"/>
      <c r="AA1747" s="196"/>
      <c r="AB1747" s="196"/>
      <c r="AC1747" s="197">
        <v>62.81</v>
      </c>
      <c r="AD1747" s="197"/>
    </row>
    <row r="1748" spans="2:30" x14ac:dyDescent="0.25">
      <c r="C1748" s="157" t="s">
        <v>2</v>
      </c>
      <c r="G1748" s="157" t="s">
        <v>2</v>
      </c>
      <c r="K1748" s="157" t="s">
        <v>2</v>
      </c>
      <c r="O1748" s="196" t="s">
        <v>1832</v>
      </c>
      <c r="P1748" s="196"/>
      <c r="Q1748" s="196"/>
      <c r="R1748" s="196"/>
      <c r="S1748" s="196"/>
      <c r="T1748" s="196"/>
      <c r="U1748" s="196"/>
      <c r="V1748" s="196"/>
      <c r="W1748" s="196"/>
      <c r="X1748" s="196"/>
      <c r="Y1748" s="196"/>
      <c r="Z1748" s="196"/>
      <c r="AA1748" s="196"/>
      <c r="AB1748" s="196"/>
      <c r="AC1748" s="197">
        <v>18.670000000000002</v>
      </c>
      <c r="AD1748" s="197"/>
    </row>
    <row r="1749" spans="2:30" x14ac:dyDescent="0.25">
      <c r="C1749" s="157" t="s">
        <v>2</v>
      </c>
      <c r="G1749" s="157" t="s">
        <v>2</v>
      </c>
      <c r="K1749" s="157" t="s">
        <v>2</v>
      </c>
      <c r="O1749" s="196" t="s">
        <v>1833</v>
      </c>
      <c r="P1749" s="196"/>
      <c r="Q1749" s="196"/>
      <c r="R1749" s="196"/>
      <c r="S1749" s="196"/>
      <c r="T1749" s="196"/>
      <c r="U1749" s="196"/>
      <c r="V1749" s="196"/>
      <c r="W1749" s="196"/>
      <c r="X1749" s="196"/>
      <c r="Y1749" s="196"/>
      <c r="Z1749" s="196"/>
      <c r="AA1749" s="196"/>
      <c r="AB1749" s="196"/>
      <c r="AC1749" s="197">
        <v>117.17</v>
      </c>
      <c r="AD1749" s="197"/>
    </row>
    <row r="1750" spans="2:30" x14ac:dyDescent="0.25">
      <c r="C1750" s="157" t="s">
        <v>2</v>
      </c>
      <c r="G1750" s="157" t="s">
        <v>2</v>
      </c>
      <c r="K1750" s="157" t="s">
        <v>2</v>
      </c>
      <c r="O1750" s="196" t="s">
        <v>1834</v>
      </c>
      <c r="P1750" s="196"/>
      <c r="Q1750" s="196"/>
      <c r="R1750" s="196"/>
      <c r="S1750" s="196"/>
      <c r="T1750" s="196"/>
      <c r="U1750" s="196"/>
      <c r="V1750" s="196"/>
      <c r="W1750" s="196"/>
      <c r="X1750" s="196"/>
      <c r="Y1750" s="196"/>
      <c r="Z1750" s="196"/>
      <c r="AA1750" s="196"/>
      <c r="AB1750" s="196"/>
      <c r="AC1750" s="197">
        <v>230.52</v>
      </c>
      <c r="AD1750" s="197"/>
    </row>
    <row r="1751" spans="2:30" x14ac:dyDescent="0.25">
      <c r="B1751" s="184" t="s">
        <v>620</v>
      </c>
      <c r="C1751" s="184"/>
      <c r="D1751" s="184"/>
      <c r="F1751" s="184" t="s">
        <v>568</v>
      </c>
      <c r="G1751" s="184"/>
      <c r="H1751" s="184"/>
      <c r="I1751" s="184"/>
      <c r="J1751" s="184" t="s">
        <v>360</v>
      </c>
      <c r="K1751" s="184"/>
      <c r="L1751" s="184"/>
      <c r="N1751" s="184" t="s">
        <v>361</v>
      </c>
      <c r="O1751" s="184"/>
      <c r="P1751" s="184"/>
      <c r="Q1751" s="184"/>
      <c r="R1751" s="184"/>
      <c r="S1751" s="184"/>
      <c r="T1751" s="184"/>
      <c r="U1751" s="184"/>
      <c r="V1751" s="184"/>
      <c r="W1751" s="184"/>
      <c r="X1751" s="184"/>
      <c r="Y1751" s="184"/>
      <c r="Z1751" s="184"/>
      <c r="AA1751" s="184"/>
      <c r="AC1751" s="198">
        <v>145.5</v>
      </c>
      <c r="AD1751" s="198"/>
    </row>
    <row r="1752" spans="2:30" x14ac:dyDescent="0.25">
      <c r="C1752" s="157" t="s">
        <v>2</v>
      </c>
      <c r="G1752" s="157" t="s">
        <v>2</v>
      </c>
      <c r="K1752" s="157" t="s">
        <v>2</v>
      </c>
      <c r="O1752" s="196" t="s">
        <v>1835</v>
      </c>
      <c r="P1752" s="196"/>
      <c r="Q1752" s="196"/>
      <c r="R1752" s="196"/>
      <c r="S1752" s="196"/>
      <c r="T1752" s="196"/>
      <c r="U1752" s="196"/>
      <c r="V1752" s="196"/>
      <c r="W1752" s="196"/>
      <c r="X1752" s="196"/>
      <c r="Y1752" s="196"/>
      <c r="Z1752" s="196"/>
      <c r="AA1752" s="196"/>
      <c r="AB1752" s="196"/>
      <c r="AC1752" s="197">
        <v>52</v>
      </c>
      <c r="AD1752" s="197"/>
    </row>
    <row r="1753" spans="2:30" x14ac:dyDescent="0.25">
      <c r="C1753" s="157" t="s">
        <v>2</v>
      </c>
      <c r="G1753" s="157" t="s">
        <v>2</v>
      </c>
      <c r="K1753" s="157" t="s">
        <v>2</v>
      </c>
      <c r="O1753" s="196" t="s">
        <v>1836</v>
      </c>
      <c r="P1753" s="196"/>
      <c r="Q1753" s="196"/>
      <c r="R1753" s="196"/>
      <c r="S1753" s="196"/>
      <c r="T1753" s="196"/>
      <c r="U1753" s="196"/>
      <c r="V1753" s="196"/>
      <c r="W1753" s="196"/>
      <c r="X1753" s="196"/>
      <c r="Y1753" s="196"/>
      <c r="Z1753" s="196"/>
      <c r="AA1753" s="196"/>
      <c r="AB1753" s="196"/>
      <c r="AC1753" s="197">
        <v>45</v>
      </c>
      <c r="AD1753" s="197"/>
    </row>
    <row r="1754" spans="2:30" x14ac:dyDescent="0.25">
      <c r="C1754" s="157" t="s">
        <v>2</v>
      </c>
      <c r="G1754" s="157" t="s">
        <v>2</v>
      </c>
      <c r="K1754" s="157" t="s">
        <v>2</v>
      </c>
      <c r="O1754" s="196" t="s">
        <v>1837</v>
      </c>
      <c r="P1754" s="196"/>
      <c r="Q1754" s="196"/>
      <c r="R1754" s="196"/>
      <c r="S1754" s="196"/>
      <c r="T1754" s="196"/>
      <c r="U1754" s="196"/>
      <c r="V1754" s="196"/>
      <c r="W1754" s="196"/>
      <c r="X1754" s="196"/>
      <c r="Y1754" s="196"/>
      <c r="Z1754" s="196"/>
      <c r="AA1754" s="196"/>
      <c r="AB1754" s="196"/>
      <c r="AC1754" s="197">
        <v>48.5</v>
      </c>
      <c r="AD1754" s="197"/>
    </row>
    <row r="1755" spans="2:30" x14ac:dyDescent="0.25">
      <c r="B1755" s="184" t="s">
        <v>1838</v>
      </c>
      <c r="C1755" s="184"/>
      <c r="D1755" s="184"/>
      <c r="F1755" s="184" t="s">
        <v>568</v>
      </c>
      <c r="G1755" s="184"/>
      <c r="H1755" s="184"/>
      <c r="I1755" s="184"/>
      <c r="J1755" s="184" t="s">
        <v>1839</v>
      </c>
      <c r="K1755" s="184"/>
      <c r="L1755" s="184"/>
      <c r="N1755" s="184" t="s">
        <v>1840</v>
      </c>
      <c r="O1755" s="184"/>
      <c r="P1755" s="184"/>
      <c r="Q1755" s="184"/>
      <c r="R1755" s="184"/>
      <c r="S1755" s="184"/>
      <c r="T1755" s="184"/>
      <c r="U1755" s="184"/>
      <c r="V1755" s="184"/>
      <c r="W1755" s="184"/>
      <c r="X1755" s="184"/>
      <c r="Y1755" s="184"/>
      <c r="Z1755" s="184"/>
      <c r="AA1755" s="184"/>
      <c r="AC1755" s="198">
        <v>2894.72</v>
      </c>
      <c r="AD1755" s="198"/>
    </row>
    <row r="1756" spans="2:30" x14ac:dyDescent="0.25">
      <c r="C1756" s="157" t="s">
        <v>2</v>
      </c>
      <c r="G1756" s="157" t="s">
        <v>2</v>
      </c>
      <c r="K1756" s="157" t="s">
        <v>2</v>
      </c>
      <c r="O1756" s="196" t="s">
        <v>1841</v>
      </c>
      <c r="P1756" s="196"/>
      <c r="Q1756" s="196"/>
      <c r="R1756" s="196"/>
      <c r="S1756" s="196"/>
      <c r="T1756" s="196"/>
      <c r="U1756" s="196"/>
      <c r="V1756" s="196"/>
      <c r="W1756" s="196"/>
      <c r="X1756" s="196"/>
      <c r="Y1756" s="196"/>
      <c r="Z1756" s="196"/>
      <c r="AA1756" s="196"/>
      <c r="AB1756" s="196"/>
      <c r="AC1756" s="197">
        <v>255.92</v>
      </c>
      <c r="AD1756" s="197"/>
    </row>
    <row r="1757" spans="2:30" x14ac:dyDescent="0.25">
      <c r="C1757" s="157" t="s">
        <v>2</v>
      </c>
      <c r="G1757" s="157" t="s">
        <v>2</v>
      </c>
      <c r="K1757" s="157" t="s">
        <v>2</v>
      </c>
      <c r="O1757" s="196" t="s">
        <v>1841</v>
      </c>
      <c r="P1757" s="196"/>
      <c r="Q1757" s="196"/>
      <c r="R1757" s="196"/>
      <c r="S1757" s="196"/>
      <c r="T1757" s="196"/>
      <c r="U1757" s="196"/>
      <c r="V1757" s="196"/>
      <c r="W1757" s="196"/>
      <c r="X1757" s="196"/>
      <c r="Y1757" s="196"/>
      <c r="Z1757" s="196"/>
      <c r="AA1757" s="196"/>
      <c r="AB1757" s="196"/>
      <c r="AC1757" s="197">
        <v>275.62</v>
      </c>
      <c r="AD1757" s="197"/>
    </row>
    <row r="1758" spans="2:30" x14ac:dyDescent="0.25">
      <c r="C1758" s="157" t="s">
        <v>2</v>
      </c>
      <c r="G1758" s="157" t="s">
        <v>2</v>
      </c>
      <c r="K1758" s="157" t="s">
        <v>2</v>
      </c>
      <c r="O1758" s="196" t="s">
        <v>1841</v>
      </c>
      <c r="P1758" s="196"/>
      <c r="Q1758" s="196"/>
      <c r="R1758" s="196"/>
      <c r="S1758" s="196"/>
      <c r="T1758" s="196"/>
      <c r="U1758" s="196"/>
      <c r="V1758" s="196"/>
      <c r="W1758" s="196"/>
      <c r="X1758" s="196"/>
      <c r="Y1758" s="196"/>
      <c r="Z1758" s="196"/>
      <c r="AA1758" s="196"/>
      <c r="AB1758" s="196"/>
      <c r="AC1758" s="197">
        <v>606.99</v>
      </c>
      <c r="AD1758" s="197"/>
    </row>
    <row r="1759" spans="2:30" x14ac:dyDescent="0.25">
      <c r="C1759" s="157" t="s">
        <v>2</v>
      </c>
      <c r="G1759" s="157" t="s">
        <v>2</v>
      </c>
      <c r="K1759" s="157" t="s">
        <v>2</v>
      </c>
      <c r="O1759" s="196" t="s">
        <v>1842</v>
      </c>
      <c r="P1759" s="196"/>
      <c r="Q1759" s="196"/>
      <c r="R1759" s="196"/>
      <c r="S1759" s="196"/>
      <c r="T1759" s="196"/>
      <c r="U1759" s="196"/>
      <c r="V1759" s="196"/>
      <c r="W1759" s="196"/>
      <c r="X1759" s="196"/>
      <c r="Y1759" s="196"/>
      <c r="Z1759" s="196"/>
      <c r="AA1759" s="196"/>
      <c r="AB1759" s="196"/>
      <c r="AC1759" s="197">
        <v>358.22</v>
      </c>
      <c r="AD1759" s="197"/>
    </row>
    <row r="1760" spans="2:30" x14ac:dyDescent="0.25">
      <c r="C1760" s="157" t="s">
        <v>2</v>
      </c>
      <c r="G1760" s="157" t="s">
        <v>2</v>
      </c>
      <c r="K1760" s="157" t="s">
        <v>2</v>
      </c>
      <c r="O1760" s="196" t="s">
        <v>1841</v>
      </c>
      <c r="P1760" s="196"/>
      <c r="Q1760" s="196"/>
      <c r="R1760" s="196"/>
      <c r="S1760" s="196"/>
      <c r="T1760" s="196"/>
      <c r="U1760" s="196"/>
      <c r="V1760" s="196"/>
      <c r="W1760" s="196"/>
      <c r="X1760" s="196"/>
      <c r="Y1760" s="196"/>
      <c r="Z1760" s="196"/>
      <c r="AA1760" s="196"/>
      <c r="AB1760" s="196"/>
      <c r="AC1760" s="197">
        <v>1397.97</v>
      </c>
      <c r="AD1760" s="197"/>
    </row>
    <row r="1761" spans="2:30" x14ac:dyDescent="0.25">
      <c r="B1761" s="184" t="s">
        <v>1843</v>
      </c>
      <c r="C1761" s="184"/>
      <c r="D1761" s="184"/>
      <c r="F1761" s="184" t="s">
        <v>568</v>
      </c>
      <c r="G1761" s="184"/>
      <c r="H1761" s="184"/>
      <c r="I1761" s="184"/>
      <c r="J1761" s="184" t="s">
        <v>1844</v>
      </c>
      <c r="K1761" s="184"/>
      <c r="L1761" s="184"/>
      <c r="N1761" s="184" t="s">
        <v>1845</v>
      </c>
      <c r="O1761" s="184"/>
      <c r="P1761" s="184"/>
      <c r="Q1761" s="184"/>
      <c r="R1761" s="184"/>
      <c r="S1761" s="184"/>
      <c r="T1761" s="184"/>
      <c r="U1761" s="184"/>
      <c r="V1761" s="184"/>
      <c r="W1761" s="184"/>
      <c r="X1761" s="184"/>
      <c r="Y1761" s="184"/>
      <c r="Z1761" s="184"/>
      <c r="AA1761" s="184"/>
      <c r="AC1761" s="198">
        <v>77.25</v>
      </c>
      <c r="AD1761" s="198"/>
    </row>
    <row r="1762" spans="2:30" x14ac:dyDescent="0.25">
      <c r="C1762" s="157" t="s">
        <v>2</v>
      </c>
      <c r="G1762" s="157" t="s">
        <v>2</v>
      </c>
      <c r="K1762" s="157" t="s">
        <v>2</v>
      </c>
      <c r="O1762" s="196" t="s">
        <v>1846</v>
      </c>
      <c r="P1762" s="196"/>
      <c r="Q1762" s="196"/>
      <c r="R1762" s="196"/>
      <c r="S1762" s="196"/>
      <c r="T1762" s="196"/>
      <c r="U1762" s="196"/>
      <c r="V1762" s="196"/>
      <c r="W1762" s="196"/>
      <c r="X1762" s="196"/>
      <c r="Y1762" s="196"/>
      <c r="Z1762" s="196"/>
      <c r="AA1762" s="196"/>
      <c r="AB1762" s="196"/>
      <c r="AC1762" s="197">
        <v>15.45</v>
      </c>
      <c r="AD1762" s="197"/>
    </row>
    <row r="1763" spans="2:30" x14ac:dyDescent="0.25">
      <c r="C1763" s="157" t="s">
        <v>2</v>
      </c>
      <c r="G1763" s="157" t="s">
        <v>2</v>
      </c>
      <c r="K1763" s="157" t="s">
        <v>2</v>
      </c>
      <c r="O1763" s="196" t="s">
        <v>1846</v>
      </c>
      <c r="P1763" s="196"/>
      <c r="Q1763" s="196"/>
      <c r="R1763" s="196"/>
      <c r="S1763" s="196"/>
      <c r="T1763" s="196"/>
      <c r="U1763" s="196"/>
      <c r="V1763" s="196"/>
      <c r="W1763" s="196"/>
      <c r="X1763" s="196"/>
      <c r="Y1763" s="196"/>
      <c r="Z1763" s="196"/>
      <c r="AA1763" s="196"/>
      <c r="AB1763" s="196"/>
      <c r="AC1763" s="197">
        <v>15.45</v>
      </c>
      <c r="AD1763" s="197"/>
    </row>
    <row r="1764" spans="2:30" x14ac:dyDescent="0.25">
      <c r="C1764" s="157" t="s">
        <v>2</v>
      </c>
      <c r="G1764" s="157" t="s">
        <v>2</v>
      </c>
      <c r="K1764" s="157" t="s">
        <v>2</v>
      </c>
      <c r="O1764" s="196" t="s">
        <v>1846</v>
      </c>
      <c r="P1764" s="196"/>
      <c r="Q1764" s="196"/>
      <c r="R1764" s="196"/>
      <c r="S1764" s="196"/>
      <c r="T1764" s="196"/>
      <c r="U1764" s="196"/>
      <c r="V1764" s="196"/>
      <c r="W1764" s="196"/>
      <c r="X1764" s="196"/>
      <c r="Y1764" s="196"/>
      <c r="Z1764" s="196"/>
      <c r="AA1764" s="196"/>
      <c r="AB1764" s="196"/>
      <c r="AC1764" s="197">
        <v>15.45</v>
      </c>
      <c r="AD1764" s="197"/>
    </row>
    <row r="1765" spans="2:30" x14ac:dyDescent="0.25">
      <c r="C1765" s="157" t="s">
        <v>2</v>
      </c>
      <c r="G1765" s="157" t="s">
        <v>2</v>
      </c>
      <c r="K1765" s="157" t="s">
        <v>2</v>
      </c>
      <c r="O1765" s="196" t="s">
        <v>1846</v>
      </c>
      <c r="P1765" s="196"/>
      <c r="Q1765" s="196"/>
      <c r="R1765" s="196"/>
      <c r="S1765" s="196"/>
      <c r="T1765" s="196"/>
      <c r="U1765" s="196"/>
      <c r="V1765" s="196"/>
      <c r="W1765" s="196"/>
      <c r="X1765" s="196"/>
      <c r="Y1765" s="196"/>
      <c r="Z1765" s="196"/>
      <c r="AA1765" s="196"/>
      <c r="AB1765" s="196"/>
      <c r="AC1765" s="197">
        <v>15.45</v>
      </c>
      <c r="AD1765" s="197"/>
    </row>
    <row r="1766" spans="2:30" x14ac:dyDescent="0.25">
      <c r="C1766" s="157" t="s">
        <v>2</v>
      </c>
      <c r="G1766" s="157" t="s">
        <v>2</v>
      </c>
      <c r="K1766" s="157" t="s">
        <v>2</v>
      </c>
      <c r="O1766" s="196" t="s">
        <v>1846</v>
      </c>
      <c r="P1766" s="196"/>
      <c r="Q1766" s="196"/>
      <c r="R1766" s="196"/>
      <c r="S1766" s="196"/>
      <c r="T1766" s="196"/>
      <c r="U1766" s="196"/>
      <c r="V1766" s="196"/>
      <c r="W1766" s="196"/>
      <c r="X1766" s="196"/>
      <c r="Y1766" s="196"/>
      <c r="Z1766" s="196"/>
      <c r="AA1766" s="196"/>
      <c r="AB1766" s="196"/>
      <c r="AC1766" s="197">
        <v>15.45</v>
      </c>
      <c r="AD1766" s="197"/>
    </row>
    <row r="1767" spans="2:30" x14ac:dyDescent="0.25">
      <c r="B1767" s="184" t="s">
        <v>677</v>
      </c>
      <c r="C1767" s="184"/>
      <c r="D1767" s="184"/>
      <c r="F1767" s="184" t="s">
        <v>568</v>
      </c>
      <c r="G1767" s="184"/>
      <c r="H1767" s="184"/>
      <c r="I1767" s="184"/>
      <c r="J1767" s="184" t="s">
        <v>678</v>
      </c>
      <c r="K1767" s="184"/>
      <c r="L1767" s="184"/>
      <c r="N1767" s="184" t="s">
        <v>679</v>
      </c>
      <c r="O1767" s="184"/>
      <c r="P1767" s="184"/>
      <c r="Q1767" s="184"/>
      <c r="R1767" s="184"/>
      <c r="S1767" s="184"/>
      <c r="T1767" s="184"/>
      <c r="U1767" s="184"/>
      <c r="V1767" s="184"/>
      <c r="W1767" s="184"/>
      <c r="X1767" s="184"/>
      <c r="Y1767" s="184"/>
      <c r="Z1767" s="184"/>
      <c r="AA1767" s="184"/>
      <c r="AC1767" s="198">
        <v>19.54</v>
      </c>
      <c r="AD1767" s="198"/>
    </row>
    <row r="1768" spans="2:30" x14ac:dyDescent="0.25">
      <c r="C1768" s="157" t="s">
        <v>2</v>
      </c>
      <c r="G1768" s="157" t="s">
        <v>2</v>
      </c>
      <c r="K1768" s="157" t="s">
        <v>2</v>
      </c>
      <c r="O1768" s="196" t="s">
        <v>680</v>
      </c>
      <c r="P1768" s="196"/>
      <c r="Q1768" s="196"/>
      <c r="R1768" s="196"/>
      <c r="S1768" s="196"/>
      <c r="T1768" s="196"/>
      <c r="U1768" s="196"/>
      <c r="V1768" s="196"/>
      <c r="W1768" s="196"/>
      <c r="X1768" s="196"/>
      <c r="Y1768" s="196"/>
      <c r="Z1768" s="196"/>
      <c r="AA1768" s="196"/>
      <c r="AB1768" s="196"/>
    </row>
    <row r="1769" spans="2:30" x14ac:dyDescent="0.25">
      <c r="B1769" s="184" t="s">
        <v>1182</v>
      </c>
      <c r="C1769" s="184"/>
      <c r="D1769" s="184"/>
      <c r="F1769" s="184" t="s">
        <v>682</v>
      </c>
      <c r="G1769" s="184"/>
      <c r="H1769" s="184"/>
      <c r="I1769" s="184"/>
      <c r="J1769" s="184" t="s">
        <v>1086</v>
      </c>
      <c r="K1769" s="184"/>
      <c r="L1769" s="184"/>
      <c r="N1769" s="184" t="s">
        <v>1087</v>
      </c>
      <c r="O1769" s="184"/>
      <c r="P1769" s="184"/>
      <c r="Q1769" s="184"/>
      <c r="R1769" s="184"/>
      <c r="S1769" s="184"/>
      <c r="T1769" s="184"/>
      <c r="U1769" s="184"/>
      <c r="V1769" s="184"/>
      <c r="W1769" s="184"/>
      <c r="X1769" s="184"/>
      <c r="Y1769" s="184"/>
      <c r="Z1769" s="184"/>
      <c r="AA1769" s="184"/>
      <c r="AC1769" s="198">
        <v>34.07</v>
      </c>
      <c r="AD1769" s="198"/>
    </row>
    <row r="1770" spans="2:30" x14ac:dyDescent="0.25">
      <c r="C1770" s="157" t="s">
        <v>2</v>
      </c>
      <c r="G1770" s="157" t="s">
        <v>2</v>
      </c>
      <c r="K1770" s="157" t="s">
        <v>2</v>
      </c>
      <c r="O1770" s="196" t="s">
        <v>1847</v>
      </c>
      <c r="P1770" s="196"/>
      <c r="Q1770" s="196"/>
      <c r="R1770" s="196"/>
      <c r="S1770" s="196"/>
      <c r="T1770" s="196"/>
      <c r="U1770" s="196"/>
      <c r="V1770" s="196"/>
      <c r="W1770" s="196"/>
      <c r="X1770" s="196"/>
      <c r="Y1770" s="196"/>
      <c r="Z1770" s="196"/>
      <c r="AA1770" s="196"/>
      <c r="AB1770" s="196"/>
    </row>
    <row r="1771" spans="2:30" x14ac:dyDescent="0.25">
      <c r="B1771" s="184" t="s">
        <v>1848</v>
      </c>
      <c r="C1771" s="184"/>
      <c r="D1771" s="184"/>
      <c r="F1771" s="184" t="s">
        <v>682</v>
      </c>
      <c r="G1771" s="184"/>
      <c r="H1771" s="184"/>
      <c r="I1771" s="184"/>
      <c r="J1771" s="184" t="s">
        <v>1112</v>
      </c>
      <c r="K1771" s="184"/>
      <c r="L1771" s="184"/>
      <c r="N1771" s="184" t="s">
        <v>1113</v>
      </c>
      <c r="O1771" s="184"/>
      <c r="P1771" s="184"/>
      <c r="Q1771" s="184"/>
      <c r="R1771" s="184"/>
      <c r="S1771" s="184"/>
      <c r="T1771" s="184"/>
      <c r="U1771" s="184"/>
      <c r="V1771" s="184"/>
      <c r="W1771" s="184"/>
      <c r="X1771" s="184"/>
      <c r="Y1771" s="184"/>
      <c r="Z1771" s="184"/>
      <c r="AA1771" s="184"/>
      <c r="AC1771" s="198">
        <v>310.33</v>
      </c>
      <c r="AD1771" s="198"/>
    </row>
    <row r="1772" spans="2:30" x14ac:dyDescent="0.25">
      <c r="C1772" s="157" t="s">
        <v>2</v>
      </c>
      <c r="G1772" s="157" t="s">
        <v>2</v>
      </c>
      <c r="K1772" s="157" t="s">
        <v>2</v>
      </c>
      <c r="O1772" s="196" t="s">
        <v>1849</v>
      </c>
      <c r="P1772" s="196"/>
      <c r="Q1772" s="196"/>
      <c r="R1772" s="196"/>
      <c r="S1772" s="196"/>
      <c r="T1772" s="196"/>
      <c r="U1772" s="196"/>
      <c r="V1772" s="196"/>
      <c r="W1772" s="196"/>
      <c r="X1772" s="196"/>
      <c r="Y1772" s="196"/>
      <c r="Z1772" s="196"/>
      <c r="AA1772" s="196"/>
      <c r="AB1772" s="196"/>
    </row>
    <row r="1773" spans="2:30" x14ac:dyDescent="0.25">
      <c r="B1773" s="184" t="s">
        <v>1850</v>
      </c>
      <c r="C1773" s="184"/>
      <c r="D1773" s="184"/>
      <c r="F1773" s="184" t="s">
        <v>682</v>
      </c>
      <c r="G1773" s="184"/>
      <c r="H1773" s="184"/>
      <c r="I1773" s="184"/>
      <c r="J1773" s="184" t="s">
        <v>1851</v>
      </c>
      <c r="K1773" s="184"/>
      <c r="L1773" s="184"/>
      <c r="N1773" s="184" t="s">
        <v>1852</v>
      </c>
      <c r="O1773" s="184"/>
      <c r="P1773" s="184"/>
      <c r="Q1773" s="184"/>
      <c r="R1773" s="184"/>
      <c r="S1773" s="184"/>
      <c r="T1773" s="184"/>
      <c r="U1773" s="184"/>
      <c r="V1773" s="184"/>
      <c r="W1773" s="184"/>
      <c r="X1773" s="184"/>
      <c r="Y1773" s="184"/>
      <c r="Z1773" s="184"/>
      <c r="AA1773" s="184"/>
      <c r="AC1773" s="198">
        <v>20</v>
      </c>
      <c r="AD1773" s="198"/>
    </row>
    <row r="1774" spans="2:30" x14ac:dyDescent="0.25">
      <c r="C1774" s="157" t="s">
        <v>2</v>
      </c>
      <c r="G1774" s="157" t="s">
        <v>2</v>
      </c>
      <c r="K1774" s="157" t="s">
        <v>2</v>
      </c>
      <c r="O1774" s="196" t="s">
        <v>1853</v>
      </c>
      <c r="P1774" s="196"/>
      <c r="Q1774" s="196"/>
      <c r="R1774" s="196"/>
      <c r="S1774" s="196"/>
      <c r="T1774" s="196"/>
      <c r="U1774" s="196"/>
      <c r="V1774" s="196"/>
      <c r="W1774" s="196"/>
      <c r="X1774" s="196"/>
      <c r="Y1774" s="196"/>
      <c r="Z1774" s="196"/>
      <c r="AA1774" s="196"/>
      <c r="AB1774" s="196"/>
    </row>
    <row r="1775" spans="2:30" x14ac:dyDescent="0.25">
      <c r="B1775" s="184" t="s">
        <v>1854</v>
      </c>
      <c r="C1775" s="184"/>
      <c r="D1775" s="184"/>
      <c r="F1775" s="184" t="s">
        <v>682</v>
      </c>
      <c r="G1775" s="184"/>
      <c r="H1775" s="184"/>
      <c r="I1775" s="184"/>
      <c r="J1775" s="184" t="s">
        <v>1844</v>
      </c>
      <c r="K1775" s="184"/>
      <c r="L1775" s="184"/>
      <c r="N1775" s="184" t="s">
        <v>1845</v>
      </c>
      <c r="O1775" s="184"/>
      <c r="P1775" s="184"/>
      <c r="Q1775" s="184"/>
      <c r="R1775" s="184"/>
      <c r="S1775" s="184"/>
      <c r="T1775" s="184"/>
      <c r="U1775" s="184"/>
      <c r="V1775" s="184"/>
      <c r="W1775" s="184"/>
      <c r="X1775" s="184"/>
      <c r="Y1775" s="184"/>
      <c r="Z1775" s="184"/>
      <c r="AA1775" s="184"/>
      <c r="AC1775" s="198">
        <v>17.45</v>
      </c>
      <c r="AD1775" s="198"/>
    </row>
    <row r="1776" spans="2:30" x14ac:dyDescent="0.25">
      <c r="C1776" s="157" t="s">
        <v>2</v>
      </c>
      <c r="G1776" s="157" t="s">
        <v>2</v>
      </c>
      <c r="K1776" s="157" t="s">
        <v>2</v>
      </c>
      <c r="O1776" s="196" t="s">
        <v>1846</v>
      </c>
      <c r="P1776" s="196"/>
      <c r="Q1776" s="196"/>
      <c r="R1776" s="196"/>
      <c r="S1776" s="196"/>
      <c r="T1776" s="196"/>
      <c r="U1776" s="196"/>
      <c r="V1776" s="196"/>
      <c r="W1776" s="196"/>
      <c r="X1776" s="196"/>
      <c r="Y1776" s="196"/>
      <c r="Z1776" s="196"/>
      <c r="AA1776" s="196"/>
      <c r="AB1776" s="196"/>
    </row>
    <row r="1777" spans="2:30" x14ac:dyDescent="0.25">
      <c r="B1777" s="184" t="s">
        <v>1855</v>
      </c>
      <c r="C1777" s="184"/>
      <c r="D1777" s="184"/>
      <c r="F1777" s="184" t="s">
        <v>311</v>
      </c>
      <c r="G1777" s="184"/>
      <c r="H1777" s="184"/>
      <c r="I1777" s="184"/>
      <c r="J1777" s="184" t="s">
        <v>1856</v>
      </c>
      <c r="K1777" s="184"/>
      <c r="L1777" s="184"/>
      <c r="N1777" s="184" t="s">
        <v>1857</v>
      </c>
      <c r="O1777" s="184"/>
      <c r="P1777" s="184"/>
      <c r="Q1777" s="184"/>
      <c r="R1777" s="184"/>
      <c r="S1777" s="184"/>
      <c r="T1777" s="184"/>
      <c r="U1777" s="184"/>
      <c r="V1777" s="184"/>
      <c r="W1777" s="184"/>
      <c r="X1777" s="184"/>
      <c r="Y1777" s="184"/>
      <c r="Z1777" s="184"/>
      <c r="AA1777" s="184"/>
      <c r="AC1777" s="198">
        <v>298.47000000000003</v>
      </c>
      <c r="AD1777" s="198"/>
    </row>
    <row r="1778" spans="2:30" x14ac:dyDescent="0.25">
      <c r="C1778" s="157" t="s">
        <v>2</v>
      </c>
      <c r="G1778" s="157" t="s">
        <v>2</v>
      </c>
      <c r="K1778" s="157" t="s">
        <v>2</v>
      </c>
      <c r="O1778" s="196" t="s">
        <v>1858</v>
      </c>
      <c r="P1778" s="196"/>
      <c r="Q1778" s="196"/>
      <c r="R1778" s="196"/>
      <c r="S1778" s="196"/>
      <c r="T1778" s="196"/>
      <c r="U1778" s="196"/>
      <c r="V1778" s="196"/>
      <c r="W1778" s="196"/>
      <c r="X1778" s="196"/>
      <c r="Y1778" s="196"/>
      <c r="Z1778" s="196"/>
      <c r="AA1778" s="196"/>
      <c r="AB1778" s="196"/>
      <c r="AC1778" s="197">
        <v>123.75</v>
      </c>
      <c r="AD1778" s="197"/>
    </row>
    <row r="1779" spans="2:30" x14ac:dyDescent="0.25">
      <c r="C1779" s="157" t="s">
        <v>2</v>
      </c>
      <c r="G1779" s="157" t="s">
        <v>2</v>
      </c>
      <c r="K1779" s="157" t="s">
        <v>2</v>
      </c>
      <c r="O1779" s="196" t="s">
        <v>1858</v>
      </c>
      <c r="P1779" s="196"/>
      <c r="Q1779" s="196"/>
      <c r="R1779" s="196"/>
      <c r="S1779" s="196"/>
      <c r="T1779" s="196"/>
      <c r="U1779" s="196"/>
      <c r="V1779" s="196"/>
      <c r="W1779" s="196"/>
      <c r="X1779" s="196"/>
      <c r="Y1779" s="196"/>
      <c r="Z1779" s="196"/>
      <c r="AA1779" s="196"/>
      <c r="AB1779" s="196"/>
      <c r="AC1779" s="197">
        <v>174.72</v>
      </c>
      <c r="AD1779" s="197"/>
    </row>
    <row r="1780" spans="2:30" x14ac:dyDescent="0.25">
      <c r="B1780" s="184" t="s">
        <v>1859</v>
      </c>
      <c r="C1780" s="184"/>
      <c r="D1780" s="184"/>
      <c r="F1780" s="184" t="s">
        <v>311</v>
      </c>
      <c r="G1780" s="184"/>
      <c r="H1780" s="184"/>
      <c r="I1780" s="184"/>
      <c r="J1780" s="184" t="s">
        <v>1860</v>
      </c>
      <c r="K1780" s="184"/>
      <c r="L1780" s="184"/>
      <c r="N1780" s="184" t="s">
        <v>1861</v>
      </c>
      <c r="O1780" s="184"/>
      <c r="P1780" s="184"/>
      <c r="Q1780" s="184"/>
      <c r="R1780" s="184"/>
      <c r="S1780" s="184"/>
      <c r="T1780" s="184"/>
      <c r="U1780" s="184"/>
      <c r="V1780" s="184"/>
      <c r="W1780" s="184"/>
      <c r="X1780" s="184"/>
      <c r="Y1780" s="184"/>
      <c r="Z1780" s="184"/>
      <c r="AA1780" s="184"/>
      <c r="AC1780" s="198">
        <v>483.25</v>
      </c>
      <c r="AD1780" s="198"/>
    </row>
    <row r="1781" spans="2:30" x14ac:dyDescent="0.25">
      <c r="C1781" s="157" t="s">
        <v>2</v>
      </c>
      <c r="G1781" s="157" t="s">
        <v>2</v>
      </c>
      <c r="K1781" s="157" t="s">
        <v>2</v>
      </c>
      <c r="O1781" s="196" t="s">
        <v>1862</v>
      </c>
      <c r="P1781" s="196"/>
      <c r="Q1781" s="196"/>
      <c r="R1781" s="196"/>
      <c r="S1781" s="196"/>
      <c r="T1781" s="196"/>
      <c r="U1781" s="196"/>
      <c r="V1781" s="196"/>
      <c r="W1781" s="196"/>
      <c r="X1781" s="196"/>
      <c r="Y1781" s="196"/>
      <c r="Z1781" s="196"/>
      <c r="AA1781" s="196"/>
      <c r="AB1781" s="196"/>
      <c r="AC1781" s="197">
        <v>46.75</v>
      </c>
      <c r="AD1781" s="197"/>
    </row>
    <row r="1782" spans="2:30" x14ac:dyDescent="0.25">
      <c r="C1782" s="157" t="s">
        <v>2</v>
      </c>
      <c r="G1782" s="157" t="s">
        <v>2</v>
      </c>
      <c r="K1782" s="157" t="s">
        <v>2</v>
      </c>
      <c r="O1782" s="196" t="s">
        <v>1862</v>
      </c>
      <c r="P1782" s="196"/>
      <c r="Q1782" s="196"/>
      <c r="R1782" s="196"/>
      <c r="S1782" s="196"/>
      <c r="T1782" s="196"/>
      <c r="U1782" s="196"/>
      <c r="V1782" s="196"/>
      <c r="W1782" s="196"/>
      <c r="X1782" s="196"/>
      <c r="Y1782" s="196"/>
      <c r="Z1782" s="196"/>
      <c r="AA1782" s="196"/>
      <c r="AB1782" s="196"/>
      <c r="AC1782" s="197">
        <v>125</v>
      </c>
      <c r="AD1782" s="197"/>
    </row>
    <row r="1783" spans="2:30" x14ac:dyDescent="0.25">
      <c r="C1783" s="157" t="s">
        <v>2</v>
      </c>
      <c r="G1783" s="157" t="s">
        <v>2</v>
      </c>
      <c r="K1783" s="157" t="s">
        <v>2</v>
      </c>
      <c r="O1783" s="196" t="s">
        <v>1862</v>
      </c>
      <c r="P1783" s="196"/>
      <c r="Q1783" s="196"/>
      <c r="R1783" s="196"/>
      <c r="S1783" s="196"/>
      <c r="T1783" s="196"/>
      <c r="U1783" s="196"/>
      <c r="V1783" s="196"/>
      <c r="W1783" s="196"/>
      <c r="X1783" s="196"/>
      <c r="Y1783" s="196"/>
      <c r="Z1783" s="196"/>
      <c r="AA1783" s="196"/>
      <c r="AB1783" s="196"/>
      <c r="AC1783" s="197">
        <v>36.25</v>
      </c>
      <c r="AD1783" s="197"/>
    </row>
    <row r="1784" spans="2:30" x14ac:dyDescent="0.25">
      <c r="C1784" s="157" t="s">
        <v>2</v>
      </c>
      <c r="G1784" s="157" t="s">
        <v>2</v>
      </c>
      <c r="K1784" s="157" t="s">
        <v>2</v>
      </c>
      <c r="O1784" s="196" t="s">
        <v>1862</v>
      </c>
      <c r="P1784" s="196"/>
      <c r="Q1784" s="196"/>
      <c r="R1784" s="196"/>
      <c r="S1784" s="196"/>
      <c r="T1784" s="196"/>
      <c r="U1784" s="196"/>
      <c r="V1784" s="196"/>
      <c r="W1784" s="196"/>
      <c r="X1784" s="196"/>
      <c r="Y1784" s="196"/>
      <c r="Z1784" s="196"/>
      <c r="AA1784" s="196"/>
      <c r="AB1784" s="196"/>
      <c r="AC1784" s="197">
        <v>63.25</v>
      </c>
      <c r="AD1784" s="197"/>
    </row>
    <row r="1785" spans="2:30" x14ac:dyDescent="0.25">
      <c r="C1785" s="157" t="s">
        <v>2</v>
      </c>
      <c r="G1785" s="157" t="s">
        <v>2</v>
      </c>
      <c r="K1785" s="157" t="s">
        <v>2</v>
      </c>
      <c r="O1785" s="196" t="s">
        <v>1862</v>
      </c>
      <c r="P1785" s="196"/>
      <c r="Q1785" s="196"/>
      <c r="R1785" s="196"/>
      <c r="S1785" s="196"/>
      <c r="T1785" s="196"/>
      <c r="U1785" s="196"/>
      <c r="V1785" s="196"/>
      <c r="W1785" s="196"/>
      <c r="X1785" s="196"/>
      <c r="Y1785" s="196"/>
      <c r="Z1785" s="196"/>
      <c r="AA1785" s="196"/>
      <c r="AB1785" s="196"/>
      <c r="AC1785" s="197">
        <v>66</v>
      </c>
      <c r="AD1785" s="197"/>
    </row>
    <row r="1786" spans="2:30" x14ac:dyDescent="0.25">
      <c r="C1786" s="157" t="s">
        <v>2</v>
      </c>
      <c r="G1786" s="157" t="s">
        <v>2</v>
      </c>
      <c r="K1786" s="157" t="s">
        <v>2</v>
      </c>
      <c r="O1786" s="196" t="s">
        <v>1862</v>
      </c>
      <c r="P1786" s="196"/>
      <c r="Q1786" s="196"/>
      <c r="R1786" s="196"/>
      <c r="S1786" s="196"/>
      <c r="T1786" s="196"/>
      <c r="U1786" s="196"/>
      <c r="V1786" s="196"/>
      <c r="W1786" s="196"/>
      <c r="X1786" s="196"/>
      <c r="Y1786" s="196"/>
      <c r="Z1786" s="196"/>
      <c r="AA1786" s="196"/>
      <c r="AB1786" s="196"/>
      <c r="AC1786" s="197">
        <v>30</v>
      </c>
      <c r="AD1786" s="197"/>
    </row>
    <row r="1787" spans="2:30" x14ac:dyDescent="0.25">
      <c r="C1787" s="157" t="s">
        <v>2</v>
      </c>
      <c r="G1787" s="157" t="s">
        <v>2</v>
      </c>
      <c r="K1787" s="157" t="s">
        <v>2</v>
      </c>
      <c r="O1787" s="196" t="s">
        <v>1862</v>
      </c>
      <c r="P1787" s="196"/>
      <c r="Q1787" s="196"/>
      <c r="R1787" s="196"/>
      <c r="S1787" s="196"/>
      <c r="T1787" s="196"/>
      <c r="U1787" s="196"/>
      <c r="V1787" s="196"/>
      <c r="W1787" s="196"/>
      <c r="X1787" s="196"/>
      <c r="Y1787" s="196"/>
      <c r="Z1787" s="196"/>
      <c r="AA1787" s="196"/>
      <c r="AB1787" s="196"/>
      <c r="AC1787" s="197">
        <v>26</v>
      </c>
      <c r="AD1787" s="197"/>
    </row>
    <row r="1788" spans="2:30" x14ac:dyDescent="0.25">
      <c r="C1788" s="157" t="s">
        <v>2</v>
      </c>
      <c r="G1788" s="157" t="s">
        <v>2</v>
      </c>
      <c r="K1788" s="157" t="s">
        <v>2</v>
      </c>
      <c r="O1788" s="196" t="s">
        <v>1862</v>
      </c>
      <c r="P1788" s="196"/>
      <c r="Q1788" s="196"/>
      <c r="R1788" s="196"/>
      <c r="S1788" s="196"/>
      <c r="T1788" s="196"/>
      <c r="U1788" s="196"/>
      <c r="V1788" s="196"/>
      <c r="W1788" s="196"/>
      <c r="X1788" s="196"/>
      <c r="Y1788" s="196"/>
      <c r="Z1788" s="196"/>
      <c r="AA1788" s="196"/>
      <c r="AB1788" s="196"/>
      <c r="AC1788" s="197">
        <v>90</v>
      </c>
      <c r="AD1788" s="197"/>
    </row>
    <row r="1789" spans="2:30" x14ac:dyDescent="0.25">
      <c r="B1789" s="184" t="s">
        <v>1863</v>
      </c>
      <c r="C1789" s="184"/>
      <c r="D1789" s="184"/>
      <c r="F1789" s="184" t="s">
        <v>311</v>
      </c>
      <c r="G1789" s="184"/>
      <c r="H1789" s="184"/>
      <c r="I1789" s="184"/>
      <c r="J1789" s="184" t="s">
        <v>1864</v>
      </c>
      <c r="K1789" s="184"/>
      <c r="L1789" s="184"/>
      <c r="N1789" s="184" t="s">
        <v>1865</v>
      </c>
      <c r="O1789" s="184"/>
      <c r="P1789" s="184"/>
      <c r="Q1789" s="184"/>
      <c r="R1789" s="184"/>
      <c r="S1789" s="184"/>
      <c r="T1789" s="184"/>
      <c r="U1789" s="184"/>
      <c r="V1789" s="184"/>
      <c r="W1789" s="184"/>
      <c r="X1789" s="184"/>
      <c r="Y1789" s="184"/>
      <c r="Z1789" s="184"/>
      <c r="AA1789" s="184"/>
      <c r="AC1789" s="198">
        <v>301.83</v>
      </c>
      <c r="AD1789" s="198"/>
    </row>
    <row r="1790" spans="2:30" x14ac:dyDescent="0.25">
      <c r="C1790" s="157" t="s">
        <v>2</v>
      </c>
      <c r="G1790" s="157" t="s">
        <v>2</v>
      </c>
      <c r="K1790" s="157" t="s">
        <v>2</v>
      </c>
      <c r="O1790" s="196" t="s">
        <v>732</v>
      </c>
      <c r="P1790" s="196"/>
      <c r="Q1790" s="196"/>
      <c r="R1790" s="196"/>
      <c r="S1790" s="196"/>
      <c r="T1790" s="196"/>
      <c r="U1790" s="196"/>
      <c r="V1790" s="196"/>
      <c r="W1790" s="196"/>
      <c r="X1790" s="196"/>
      <c r="Y1790" s="196"/>
      <c r="Z1790" s="196"/>
      <c r="AA1790" s="196"/>
      <c r="AB1790" s="196"/>
      <c r="AC1790" s="197">
        <v>178.08</v>
      </c>
      <c r="AD1790" s="197"/>
    </row>
    <row r="1791" spans="2:30" x14ac:dyDescent="0.25">
      <c r="C1791" s="157" t="s">
        <v>2</v>
      </c>
      <c r="G1791" s="157" t="s">
        <v>2</v>
      </c>
      <c r="K1791" s="157" t="s">
        <v>2</v>
      </c>
      <c r="O1791" s="196" t="s">
        <v>732</v>
      </c>
      <c r="P1791" s="196"/>
      <c r="Q1791" s="196"/>
      <c r="R1791" s="196"/>
      <c r="S1791" s="196"/>
      <c r="T1791" s="196"/>
      <c r="U1791" s="196"/>
      <c r="V1791" s="196"/>
      <c r="W1791" s="196"/>
      <c r="X1791" s="196"/>
      <c r="Y1791" s="196"/>
      <c r="Z1791" s="196"/>
      <c r="AA1791" s="196"/>
      <c r="AB1791" s="196"/>
      <c r="AC1791" s="197">
        <v>123.75</v>
      </c>
      <c r="AD1791" s="197"/>
    </row>
    <row r="1792" spans="2:30" ht="21.75" customHeight="1" x14ac:dyDescent="0.25"/>
    <row r="1793" spans="1:30" ht="12" customHeight="1" x14ac:dyDescent="0.25"/>
    <row r="1794" spans="1:30" ht="13.5" customHeight="1" x14ac:dyDescent="0.25">
      <c r="A1794" s="182" t="s">
        <v>380</v>
      </c>
      <c r="B1794" s="182"/>
      <c r="C1794" s="182"/>
      <c r="D1794" s="182"/>
      <c r="E1794" s="182"/>
      <c r="F1794" s="182"/>
      <c r="G1794" s="182"/>
      <c r="H1794" s="182"/>
      <c r="I1794" s="182"/>
      <c r="J1794" s="182"/>
      <c r="K1794" s="182"/>
      <c r="L1794" s="182"/>
      <c r="M1794" s="182"/>
      <c r="R1794" s="183" t="s">
        <v>1866</v>
      </c>
      <c r="S1794" s="183"/>
      <c r="T1794" s="183"/>
      <c r="U1794" s="183"/>
      <c r="V1794" s="183"/>
      <c r="W1794" s="183"/>
      <c r="X1794" s="183"/>
      <c r="Y1794" s="183"/>
      <c r="Z1794" s="183"/>
      <c r="AA1794" s="183"/>
      <c r="AB1794" s="183"/>
      <c r="AC1794" s="183"/>
      <c r="AD1794" s="183"/>
    </row>
    <row r="1795" spans="1:30" ht="25.5" customHeight="1" x14ac:dyDescent="0.25">
      <c r="C1795" s="188" t="s">
        <v>290</v>
      </c>
      <c r="D1795" s="188"/>
      <c r="E1795" s="188"/>
      <c r="F1795" s="188"/>
      <c r="G1795" s="188"/>
      <c r="H1795" s="188"/>
      <c r="I1795" s="188"/>
      <c r="J1795" s="188"/>
      <c r="K1795" s="188"/>
      <c r="L1795" s="188"/>
      <c r="M1795" s="188"/>
      <c r="N1795" s="188"/>
      <c r="O1795" s="188"/>
      <c r="P1795" s="188"/>
      <c r="Q1795" s="188"/>
      <c r="R1795" s="188"/>
      <c r="S1795" s="188"/>
      <c r="T1795" s="188"/>
      <c r="U1795" s="188"/>
      <c r="V1795" s="188"/>
      <c r="W1795" s="188"/>
      <c r="X1795" s="188"/>
      <c r="Y1795" s="188"/>
      <c r="Z1795" s="188"/>
      <c r="AA1795" s="188"/>
      <c r="AB1795" s="188"/>
      <c r="AC1795" s="188"/>
    </row>
    <row r="1796" spans="1:30" ht="7.5" customHeight="1" x14ac:dyDescent="0.25"/>
    <row r="1797" spans="1:30" ht="18.75" customHeight="1" x14ac:dyDescent="0.25">
      <c r="I1797" s="202" t="s">
        <v>291</v>
      </c>
      <c r="J1797" s="202"/>
      <c r="K1797" s="202"/>
      <c r="L1797" s="202"/>
      <c r="M1797" s="202"/>
      <c r="N1797" s="202"/>
      <c r="O1797" s="202"/>
      <c r="P1797" s="202"/>
      <c r="S1797" s="203" t="s">
        <v>292</v>
      </c>
      <c r="T1797" s="203"/>
      <c r="U1797" s="203"/>
      <c r="V1797" s="203"/>
      <c r="W1797" s="203"/>
      <c r="X1797" s="203"/>
      <c r="Y1797" s="203"/>
    </row>
    <row r="1798" spans="1:30" ht="6.75" customHeight="1" x14ac:dyDescent="0.25"/>
    <row r="1799" spans="1:30" ht="14.25" customHeight="1" x14ac:dyDescent="0.25">
      <c r="A1799" s="199" t="s">
        <v>1767</v>
      </c>
      <c r="B1799" s="199"/>
      <c r="C1799" s="199"/>
      <c r="D1799" s="199"/>
      <c r="E1799" s="199"/>
      <c r="F1799" s="199"/>
      <c r="G1799" s="199"/>
      <c r="H1799" s="199"/>
      <c r="I1799" s="199"/>
      <c r="J1799" s="199"/>
      <c r="K1799" s="199"/>
      <c r="L1799" s="199"/>
      <c r="M1799" s="199"/>
      <c r="N1799" s="199"/>
      <c r="O1799" s="199"/>
    </row>
    <row r="1800" spans="1:30" x14ac:dyDescent="0.25">
      <c r="B1800" s="200" t="s">
        <v>294</v>
      </c>
      <c r="C1800" s="200"/>
      <c r="D1800" s="200"/>
      <c r="F1800" s="200" t="s">
        <v>295</v>
      </c>
      <c r="G1800" s="200"/>
      <c r="H1800" s="200"/>
      <c r="I1800" s="200"/>
      <c r="J1800" s="200" t="s">
        <v>296</v>
      </c>
      <c r="K1800" s="200"/>
      <c r="L1800" s="200"/>
      <c r="N1800" s="200" t="s">
        <v>297</v>
      </c>
      <c r="O1800" s="200"/>
      <c r="P1800" s="200"/>
      <c r="Q1800" s="200"/>
      <c r="R1800" s="200"/>
      <c r="S1800" s="200"/>
      <c r="T1800" s="200"/>
      <c r="U1800" s="200"/>
      <c r="V1800" s="200"/>
      <c r="W1800" s="200"/>
      <c r="X1800" s="200"/>
      <c r="Y1800" s="200"/>
      <c r="Z1800" s="200"/>
      <c r="AA1800" s="200"/>
      <c r="AC1800" s="201" t="s">
        <v>298</v>
      </c>
      <c r="AD1800" s="201"/>
    </row>
    <row r="1801" spans="1:30" x14ac:dyDescent="0.25">
      <c r="B1801" s="184" t="s">
        <v>1867</v>
      </c>
      <c r="C1801" s="184"/>
      <c r="D1801" s="184"/>
      <c r="F1801" s="184" t="s">
        <v>311</v>
      </c>
      <c r="G1801" s="184"/>
      <c r="H1801" s="184"/>
      <c r="I1801" s="184"/>
      <c r="J1801" s="184" t="s">
        <v>1232</v>
      </c>
      <c r="K1801" s="184"/>
      <c r="L1801" s="184"/>
      <c r="N1801" s="184" t="s">
        <v>1233</v>
      </c>
      <c r="O1801" s="184"/>
      <c r="P1801" s="184"/>
      <c r="Q1801" s="184"/>
      <c r="R1801" s="184"/>
      <c r="S1801" s="184"/>
      <c r="T1801" s="184"/>
      <c r="U1801" s="184"/>
      <c r="V1801" s="184"/>
      <c r="W1801" s="184"/>
      <c r="X1801" s="184"/>
      <c r="Y1801" s="184"/>
      <c r="Z1801" s="184"/>
      <c r="AA1801" s="184"/>
      <c r="AC1801" s="198">
        <v>2419.16</v>
      </c>
      <c r="AD1801" s="198"/>
    </row>
    <row r="1802" spans="1:30" x14ac:dyDescent="0.25">
      <c r="C1802" s="157" t="s">
        <v>2</v>
      </c>
      <c r="G1802" s="157" t="s">
        <v>2</v>
      </c>
      <c r="K1802" s="157" t="s">
        <v>2</v>
      </c>
      <c r="O1802" s="196" t="s">
        <v>1868</v>
      </c>
      <c r="P1802" s="196"/>
      <c r="Q1802" s="196"/>
      <c r="R1802" s="196"/>
      <c r="S1802" s="196"/>
      <c r="T1802" s="196"/>
      <c r="U1802" s="196"/>
      <c r="V1802" s="196"/>
      <c r="W1802" s="196"/>
      <c r="X1802" s="196"/>
      <c r="Y1802" s="196"/>
      <c r="Z1802" s="196"/>
      <c r="AA1802" s="196"/>
      <c r="AB1802" s="196"/>
    </row>
    <row r="1803" spans="1:30" x14ac:dyDescent="0.25">
      <c r="B1803" s="184" t="s">
        <v>1869</v>
      </c>
      <c r="C1803" s="184"/>
      <c r="D1803" s="184"/>
      <c r="F1803" s="184" t="s">
        <v>311</v>
      </c>
      <c r="G1803" s="184"/>
      <c r="H1803" s="184"/>
      <c r="I1803" s="184"/>
      <c r="J1803" s="184" t="s">
        <v>1870</v>
      </c>
      <c r="K1803" s="184"/>
      <c r="L1803" s="184"/>
      <c r="N1803" s="184" t="s">
        <v>1871</v>
      </c>
      <c r="O1803" s="184"/>
      <c r="P1803" s="184"/>
      <c r="Q1803" s="184"/>
      <c r="R1803" s="184"/>
      <c r="S1803" s="184"/>
      <c r="T1803" s="184"/>
      <c r="U1803" s="184"/>
      <c r="V1803" s="184"/>
      <c r="W1803" s="184"/>
      <c r="X1803" s="184"/>
      <c r="Y1803" s="184"/>
      <c r="Z1803" s="184"/>
      <c r="AA1803" s="184"/>
      <c r="AC1803" s="198">
        <v>292.87</v>
      </c>
      <c r="AD1803" s="198"/>
    </row>
    <row r="1804" spans="1:30" x14ac:dyDescent="0.25">
      <c r="C1804" s="157" t="s">
        <v>2</v>
      </c>
      <c r="G1804" s="157" t="s">
        <v>2</v>
      </c>
      <c r="K1804" s="157" t="s">
        <v>2</v>
      </c>
      <c r="O1804" s="196" t="s">
        <v>1858</v>
      </c>
      <c r="P1804" s="196"/>
      <c r="Q1804" s="196"/>
      <c r="R1804" s="196"/>
      <c r="S1804" s="196"/>
      <c r="T1804" s="196"/>
      <c r="U1804" s="196"/>
      <c r="V1804" s="196"/>
      <c r="W1804" s="196"/>
      <c r="X1804" s="196"/>
      <c r="Y1804" s="196"/>
      <c r="Z1804" s="196"/>
      <c r="AA1804" s="196"/>
      <c r="AB1804" s="196"/>
      <c r="AC1804" s="197">
        <v>123.75</v>
      </c>
      <c r="AD1804" s="197"/>
    </row>
    <row r="1805" spans="1:30" x14ac:dyDescent="0.25">
      <c r="C1805" s="157" t="s">
        <v>2</v>
      </c>
      <c r="G1805" s="157" t="s">
        <v>2</v>
      </c>
      <c r="K1805" s="157" t="s">
        <v>2</v>
      </c>
      <c r="O1805" s="196" t="s">
        <v>1858</v>
      </c>
      <c r="P1805" s="196"/>
      <c r="Q1805" s="196"/>
      <c r="R1805" s="196"/>
      <c r="S1805" s="196"/>
      <c r="T1805" s="196"/>
      <c r="U1805" s="196"/>
      <c r="V1805" s="196"/>
      <c r="W1805" s="196"/>
      <c r="X1805" s="196"/>
      <c r="Y1805" s="196"/>
      <c r="Z1805" s="196"/>
      <c r="AA1805" s="196"/>
      <c r="AB1805" s="196"/>
      <c r="AC1805" s="197">
        <v>169.12</v>
      </c>
      <c r="AD1805" s="197"/>
    </row>
    <row r="1806" spans="1:30" x14ac:dyDescent="0.25">
      <c r="B1806" s="184" t="s">
        <v>1872</v>
      </c>
      <c r="C1806" s="184"/>
      <c r="D1806" s="184"/>
      <c r="F1806" s="184" t="s">
        <v>427</v>
      </c>
      <c r="G1806" s="184"/>
      <c r="H1806" s="184"/>
      <c r="I1806" s="184"/>
      <c r="J1806" s="184" t="s">
        <v>1864</v>
      </c>
      <c r="K1806" s="184"/>
      <c r="L1806" s="184"/>
      <c r="N1806" s="184" t="s">
        <v>1865</v>
      </c>
      <c r="O1806" s="184"/>
      <c r="P1806" s="184"/>
      <c r="Q1806" s="184"/>
      <c r="R1806" s="184"/>
      <c r="S1806" s="184"/>
      <c r="T1806" s="184"/>
      <c r="U1806" s="184"/>
      <c r="V1806" s="184"/>
      <c r="W1806" s="184"/>
      <c r="X1806" s="184"/>
      <c r="Y1806" s="184"/>
      <c r="Z1806" s="184"/>
      <c r="AA1806" s="184"/>
      <c r="AC1806" s="198">
        <v>52.08</v>
      </c>
      <c r="AD1806" s="198"/>
    </row>
    <row r="1807" spans="1:30" x14ac:dyDescent="0.25">
      <c r="C1807" s="157" t="s">
        <v>2</v>
      </c>
      <c r="G1807" s="157" t="s">
        <v>2</v>
      </c>
      <c r="K1807" s="157" t="s">
        <v>2</v>
      </c>
      <c r="O1807" s="196" t="s">
        <v>712</v>
      </c>
      <c r="P1807" s="196"/>
      <c r="Q1807" s="196"/>
      <c r="R1807" s="196"/>
      <c r="S1807" s="196"/>
      <c r="T1807" s="196"/>
      <c r="U1807" s="196"/>
      <c r="V1807" s="196"/>
      <c r="W1807" s="196"/>
      <c r="X1807" s="196"/>
      <c r="Y1807" s="196"/>
      <c r="Z1807" s="196"/>
      <c r="AA1807" s="196"/>
      <c r="AB1807" s="196"/>
    </row>
    <row r="1808" spans="1:30" x14ac:dyDescent="0.25">
      <c r="B1808" s="184" t="s">
        <v>1873</v>
      </c>
      <c r="C1808" s="184"/>
      <c r="D1808" s="184"/>
      <c r="F1808" s="184" t="s">
        <v>522</v>
      </c>
      <c r="G1808" s="184"/>
      <c r="H1808" s="184"/>
      <c r="I1808" s="184"/>
      <c r="J1808" s="184" t="s">
        <v>1874</v>
      </c>
      <c r="K1808" s="184"/>
      <c r="L1808" s="184"/>
      <c r="N1808" s="184" t="s">
        <v>1875</v>
      </c>
      <c r="O1808" s="184"/>
      <c r="P1808" s="184"/>
      <c r="Q1808" s="184"/>
      <c r="R1808" s="184"/>
      <c r="S1808" s="184"/>
      <c r="T1808" s="184"/>
      <c r="U1808" s="184"/>
      <c r="V1808" s="184"/>
      <c r="W1808" s="184"/>
      <c r="X1808" s="184"/>
      <c r="Y1808" s="184"/>
      <c r="Z1808" s="184"/>
      <c r="AA1808" s="184"/>
      <c r="AC1808" s="198">
        <v>8928</v>
      </c>
      <c r="AD1808" s="198"/>
    </row>
    <row r="1809" spans="2:30" x14ac:dyDescent="0.25">
      <c r="C1809" s="157" t="s">
        <v>2</v>
      </c>
      <c r="G1809" s="157" t="s">
        <v>2</v>
      </c>
      <c r="K1809" s="157" t="s">
        <v>2</v>
      </c>
      <c r="O1809" s="196" t="s">
        <v>1876</v>
      </c>
      <c r="P1809" s="196"/>
      <c r="Q1809" s="196"/>
      <c r="R1809" s="196"/>
      <c r="S1809" s="196"/>
      <c r="T1809" s="196"/>
      <c r="U1809" s="196"/>
      <c r="V1809" s="196"/>
      <c r="W1809" s="196"/>
      <c r="X1809" s="196"/>
      <c r="Y1809" s="196"/>
      <c r="Z1809" s="196"/>
      <c r="AA1809" s="196"/>
      <c r="AB1809" s="196"/>
      <c r="AC1809" s="197">
        <v>4128</v>
      </c>
      <c r="AD1809" s="197"/>
    </row>
    <row r="1810" spans="2:30" x14ac:dyDescent="0.25">
      <c r="C1810" s="157" t="s">
        <v>2</v>
      </c>
      <c r="G1810" s="157" t="s">
        <v>2</v>
      </c>
      <c r="K1810" s="157" t="s">
        <v>2</v>
      </c>
      <c r="O1810" s="196" t="s">
        <v>1876</v>
      </c>
      <c r="P1810" s="196"/>
      <c r="Q1810" s="196"/>
      <c r="R1810" s="196"/>
      <c r="S1810" s="196"/>
      <c r="T1810" s="196"/>
      <c r="U1810" s="196"/>
      <c r="V1810" s="196"/>
      <c r="W1810" s="196"/>
      <c r="X1810" s="196"/>
      <c r="Y1810" s="196"/>
      <c r="Z1810" s="196"/>
      <c r="AA1810" s="196"/>
      <c r="AB1810" s="196"/>
      <c r="AC1810" s="197">
        <v>4800</v>
      </c>
      <c r="AD1810" s="197"/>
    </row>
    <row r="1811" spans="2:30" x14ac:dyDescent="0.25">
      <c r="B1811" s="184" t="s">
        <v>930</v>
      </c>
      <c r="C1811" s="184"/>
      <c r="D1811" s="184"/>
      <c r="F1811" s="184" t="s">
        <v>522</v>
      </c>
      <c r="G1811" s="184"/>
      <c r="H1811" s="184"/>
      <c r="I1811" s="184"/>
      <c r="J1811" s="184" t="s">
        <v>931</v>
      </c>
      <c r="K1811" s="184"/>
      <c r="L1811" s="184"/>
      <c r="N1811" s="184" t="s">
        <v>932</v>
      </c>
      <c r="O1811" s="184"/>
      <c r="P1811" s="184"/>
      <c r="Q1811" s="184"/>
      <c r="R1811" s="184"/>
      <c r="S1811" s="184"/>
      <c r="T1811" s="184"/>
      <c r="U1811" s="184"/>
      <c r="V1811" s="184"/>
      <c r="W1811" s="184"/>
      <c r="X1811" s="184"/>
      <c r="Y1811" s="184"/>
      <c r="Z1811" s="184"/>
      <c r="AA1811" s="184"/>
      <c r="AC1811" s="198">
        <v>1860.5</v>
      </c>
      <c r="AD1811" s="198"/>
    </row>
    <row r="1812" spans="2:30" x14ac:dyDescent="0.25">
      <c r="C1812" s="157" t="s">
        <v>2</v>
      </c>
      <c r="G1812" s="157" t="s">
        <v>2</v>
      </c>
      <c r="K1812" s="157" t="s">
        <v>2</v>
      </c>
      <c r="O1812" s="196" t="s">
        <v>933</v>
      </c>
      <c r="P1812" s="196"/>
      <c r="Q1812" s="196"/>
      <c r="R1812" s="196"/>
      <c r="S1812" s="196"/>
      <c r="T1812" s="196"/>
      <c r="U1812" s="196"/>
      <c r="V1812" s="196"/>
      <c r="W1812" s="196"/>
      <c r="X1812" s="196"/>
      <c r="Y1812" s="196"/>
      <c r="Z1812" s="196"/>
      <c r="AA1812" s="196"/>
      <c r="AB1812" s="196"/>
    </row>
    <row r="1813" spans="2:30" x14ac:dyDescent="0.25">
      <c r="B1813" s="184" t="s">
        <v>1877</v>
      </c>
      <c r="C1813" s="184"/>
      <c r="D1813" s="184"/>
      <c r="F1813" s="184" t="s">
        <v>522</v>
      </c>
      <c r="G1813" s="184"/>
      <c r="H1813" s="184"/>
      <c r="I1813" s="184"/>
      <c r="J1813" s="184" t="s">
        <v>1878</v>
      </c>
      <c r="K1813" s="184"/>
      <c r="L1813" s="184"/>
      <c r="N1813" s="184" t="s">
        <v>1879</v>
      </c>
      <c r="O1813" s="184"/>
      <c r="P1813" s="184"/>
      <c r="Q1813" s="184"/>
      <c r="R1813" s="184"/>
      <c r="S1813" s="184"/>
      <c r="T1813" s="184"/>
      <c r="U1813" s="184"/>
      <c r="V1813" s="184"/>
      <c r="W1813" s="184"/>
      <c r="X1813" s="184"/>
      <c r="Y1813" s="184"/>
      <c r="Z1813" s="184"/>
      <c r="AA1813" s="184"/>
      <c r="AC1813" s="198">
        <v>510.48</v>
      </c>
      <c r="AD1813" s="198"/>
    </row>
    <row r="1814" spans="2:30" x14ac:dyDescent="0.25">
      <c r="C1814" s="157" t="s">
        <v>2</v>
      </c>
      <c r="G1814" s="157" t="s">
        <v>2</v>
      </c>
      <c r="K1814" s="157" t="s">
        <v>2</v>
      </c>
      <c r="O1814" s="196" t="s">
        <v>1880</v>
      </c>
      <c r="P1814" s="196"/>
      <c r="Q1814" s="196"/>
      <c r="R1814" s="196"/>
      <c r="S1814" s="196"/>
      <c r="T1814" s="196"/>
      <c r="U1814" s="196"/>
      <c r="V1814" s="196"/>
      <c r="W1814" s="196"/>
      <c r="X1814" s="196"/>
      <c r="Y1814" s="196"/>
      <c r="Z1814" s="196"/>
      <c r="AA1814" s="196"/>
      <c r="AB1814" s="196"/>
    </row>
    <row r="1815" spans="2:30" x14ac:dyDescent="0.25">
      <c r="B1815" s="184" t="s">
        <v>971</v>
      </c>
      <c r="C1815" s="184"/>
      <c r="D1815" s="184"/>
      <c r="F1815" s="184" t="s">
        <v>568</v>
      </c>
      <c r="G1815" s="184"/>
      <c r="H1815" s="184"/>
      <c r="I1815" s="184"/>
      <c r="J1815" s="184" t="s">
        <v>785</v>
      </c>
      <c r="K1815" s="184"/>
      <c r="L1815" s="184"/>
      <c r="N1815" s="184" t="s">
        <v>786</v>
      </c>
      <c r="O1815" s="184"/>
      <c r="P1815" s="184"/>
      <c r="Q1815" s="184"/>
      <c r="R1815" s="184"/>
      <c r="S1815" s="184"/>
      <c r="T1815" s="184"/>
      <c r="U1815" s="184"/>
      <c r="V1815" s="184"/>
      <c r="W1815" s="184"/>
      <c r="X1815" s="184"/>
      <c r="Y1815" s="184"/>
      <c r="Z1815" s="184"/>
      <c r="AA1815" s="184"/>
      <c r="AC1815" s="198">
        <v>23.84</v>
      </c>
      <c r="AD1815" s="198"/>
    </row>
    <row r="1816" spans="2:30" x14ac:dyDescent="0.25">
      <c r="C1816" s="157" t="s">
        <v>2</v>
      </c>
      <c r="G1816" s="157" t="s">
        <v>2</v>
      </c>
      <c r="K1816" s="157" t="s">
        <v>2</v>
      </c>
      <c r="O1816" s="196" t="s">
        <v>1881</v>
      </c>
      <c r="P1816" s="196"/>
      <c r="Q1816" s="196"/>
      <c r="R1816" s="196"/>
      <c r="S1816" s="196"/>
      <c r="T1816" s="196"/>
      <c r="U1816" s="196"/>
      <c r="V1816" s="196"/>
      <c r="W1816" s="196"/>
      <c r="X1816" s="196"/>
      <c r="Y1816" s="196"/>
      <c r="Z1816" s="196"/>
      <c r="AA1816" s="196"/>
      <c r="AB1816" s="196"/>
    </row>
    <row r="1817" spans="2:30" x14ac:dyDescent="0.25">
      <c r="B1817" s="184" t="s">
        <v>1882</v>
      </c>
      <c r="C1817" s="184"/>
      <c r="D1817" s="184"/>
      <c r="F1817" s="184" t="s">
        <v>568</v>
      </c>
      <c r="G1817" s="184"/>
      <c r="H1817" s="184"/>
      <c r="I1817" s="184"/>
      <c r="J1817" s="184" t="s">
        <v>1874</v>
      </c>
      <c r="K1817" s="184"/>
      <c r="L1817" s="184"/>
      <c r="N1817" s="184" t="s">
        <v>1875</v>
      </c>
      <c r="O1817" s="184"/>
      <c r="P1817" s="184"/>
      <c r="Q1817" s="184"/>
      <c r="R1817" s="184"/>
      <c r="S1817" s="184"/>
      <c r="T1817" s="184"/>
      <c r="U1817" s="184"/>
      <c r="V1817" s="184"/>
      <c r="W1817" s="184"/>
      <c r="X1817" s="184"/>
      <c r="Y1817" s="184"/>
      <c r="Z1817" s="184"/>
      <c r="AA1817" s="184"/>
      <c r="AC1817" s="198">
        <v>9120</v>
      </c>
      <c r="AD1817" s="198"/>
    </row>
    <row r="1818" spans="2:30" x14ac:dyDescent="0.25">
      <c r="C1818" s="157" t="s">
        <v>2</v>
      </c>
      <c r="G1818" s="157" t="s">
        <v>2</v>
      </c>
      <c r="K1818" s="157" t="s">
        <v>2</v>
      </c>
      <c r="O1818" s="196" t="s">
        <v>1876</v>
      </c>
      <c r="P1818" s="196"/>
      <c r="Q1818" s="196"/>
      <c r="R1818" s="196"/>
      <c r="S1818" s="196"/>
      <c r="T1818" s="196"/>
      <c r="U1818" s="196"/>
      <c r="V1818" s="196"/>
      <c r="W1818" s="196"/>
      <c r="X1818" s="196"/>
      <c r="Y1818" s="196"/>
      <c r="Z1818" s="196"/>
      <c r="AA1818" s="196"/>
      <c r="AB1818" s="196"/>
      <c r="AC1818" s="197">
        <v>4368</v>
      </c>
      <c r="AD1818" s="197"/>
    </row>
    <row r="1819" spans="2:30" x14ac:dyDescent="0.25">
      <c r="C1819" s="157" t="s">
        <v>2</v>
      </c>
      <c r="G1819" s="157" t="s">
        <v>2</v>
      </c>
      <c r="K1819" s="157" t="s">
        <v>2</v>
      </c>
      <c r="O1819" s="196" t="s">
        <v>1876</v>
      </c>
      <c r="P1819" s="196"/>
      <c r="Q1819" s="196"/>
      <c r="R1819" s="196"/>
      <c r="S1819" s="196"/>
      <c r="T1819" s="196"/>
      <c r="U1819" s="196"/>
      <c r="V1819" s="196"/>
      <c r="W1819" s="196"/>
      <c r="X1819" s="196"/>
      <c r="Y1819" s="196"/>
      <c r="Z1819" s="196"/>
      <c r="AA1819" s="196"/>
      <c r="AB1819" s="196"/>
      <c r="AC1819" s="197">
        <v>4752</v>
      </c>
      <c r="AD1819" s="197"/>
    </row>
    <row r="1820" spans="2:30" x14ac:dyDescent="0.25">
      <c r="B1820" s="184" t="s">
        <v>1883</v>
      </c>
      <c r="C1820" s="184"/>
      <c r="D1820" s="184"/>
      <c r="F1820" s="184" t="s">
        <v>568</v>
      </c>
      <c r="G1820" s="184"/>
      <c r="H1820" s="184"/>
      <c r="I1820" s="184"/>
      <c r="J1820" s="184" t="s">
        <v>1860</v>
      </c>
      <c r="K1820" s="184"/>
      <c r="L1820" s="184"/>
      <c r="N1820" s="184" t="s">
        <v>1861</v>
      </c>
      <c r="O1820" s="184"/>
      <c r="P1820" s="184"/>
      <c r="Q1820" s="184"/>
      <c r="R1820" s="184"/>
      <c r="S1820" s="184"/>
      <c r="T1820" s="184"/>
      <c r="U1820" s="184"/>
      <c r="V1820" s="184"/>
      <c r="W1820" s="184"/>
      <c r="X1820" s="184"/>
      <c r="Y1820" s="184"/>
      <c r="Z1820" s="184"/>
      <c r="AA1820" s="184"/>
      <c r="AC1820" s="198">
        <v>850</v>
      </c>
      <c r="AD1820" s="198"/>
    </row>
    <row r="1821" spans="2:30" x14ac:dyDescent="0.25">
      <c r="C1821" s="157" t="s">
        <v>2</v>
      </c>
      <c r="G1821" s="157" t="s">
        <v>2</v>
      </c>
      <c r="K1821" s="157" t="s">
        <v>2</v>
      </c>
      <c r="O1821" s="196" t="s">
        <v>1884</v>
      </c>
      <c r="P1821" s="196"/>
      <c r="Q1821" s="196"/>
      <c r="R1821" s="196"/>
      <c r="S1821" s="196"/>
      <c r="T1821" s="196"/>
      <c r="U1821" s="196"/>
      <c r="V1821" s="196"/>
      <c r="W1821" s="196"/>
      <c r="X1821" s="196"/>
      <c r="Y1821" s="196"/>
      <c r="Z1821" s="196"/>
      <c r="AA1821" s="196"/>
      <c r="AB1821" s="196"/>
      <c r="AC1821" s="197">
        <v>300</v>
      </c>
      <c r="AD1821" s="197"/>
    </row>
    <row r="1822" spans="2:30" x14ac:dyDescent="0.25">
      <c r="C1822" s="157" t="s">
        <v>2</v>
      </c>
      <c r="G1822" s="157" t="s">
        <v>2</v>
      </c>
      <c r="K1822" s="157" t="s">
        <v>2</v>
      </c>
      <c r="O1822" s="196" t="s">
        <v>1885</v>
      </c>
      <c r="P1822" s="196"/>
      <c r="Q1822" s="196"/>
      <c r="R1822" s="196"/>
      <c r="S1822" s="196"/>
      <c r="T1822" s="196"/>
      <c r="U1822" s="196"/>
      <c r="V1822" s="196"/>
      <c r="W1822" s="196"/>
      <c r="X1822" s="196"/>
      <c r="Y1822" s="196"/>
      <c r="Z1822" s="196"/>
      <c r="AA1822" s="196"/>
      <c r="AB1822" s="196"/>
      <c r="AC1822" s="197">
        <v>550</v>
      </c>
      <c r="AD1822" s="197"/>
    </row>
    <row r="1823" spans="2:30" x14ac:dyDescent="0.25">
      <c r="B1823" s="184" t="s">
        <v>1231</v>
      </c>
      <c r="C1823" s="184"/>
      <c r="D1823" s="184"/>
      <c r="F1823" s="184" t="s">
        <v>568</v>
      </c>
      <c r="G1823" s="184"/>
      <c r="H1823" s="184"/>
      <c r="I1823" s="184"/>
      <c r="J1823" s="184" t="s">
        <v>1232</v>
      </c>
      <c r="K1823" s="184"/>
      <c r="L1823" s="184"/>
      <c r="N1823" s="184" t="s">
        <v>1233</v>
      </c>
      <c r="O1823" s="184"/>
      <c r="P1823" s="184"/>
      <c r="Q1823" s="184"/>
      <c r="R1823" s="184"/>
      <c r="S1823" s="184"/>
      <c r="T1823" s="184"/>
      <c r="U1823" s="184"/>
      <c r="V1823" s="184"/>
      <c r="W1823" s="184"/>
      <c r="X1823" s="184"/>
      <c r="Y1823" s="184"/>
      <c r="Z1823" s="184"/>
      <c r="AA1823" s="184"/>
      <c r="AC1823" s="198">
        <v>16513.55</v>
      </c>
      <c r="AD1823" s="198"/>
    </row>
    <row r="1824" spans="2:30" x14ac:dyDescent="0.25">
      <c r="C1824" s="157" t="s">
        <v>2</v>
      </c>
      <c r="G1824" s="157" t="s">
        <v>2</v>
      </c>
      <c r="K1824" s="157" t="s">
        <v>2</v>
      </c>
      <c r="O1824" s="196" t="s">
        <v>1886</v>
      </c>
      <c r="P1824" s="196"/>
      <c r="Q1824" s="196"/>
      <c r="R1824" s="196"/>
      <c r="S1824" s="196"/>
      <c r="T1824" s="196"/>
      <c r="U1824" s="196"/>
      <c r="V1824" s="196"/>
      <c r="W1824" s="196"/>
      <c r="X1824" s="196"/>
      <c r="Y1824" s="196"/>
      <c r="Z1824" s="196"/>
      <c r="AA1824" s="196"/>
      <c r="AB1824" s="196"/>
    </row>
    <row r="1825" spans="1:30" x14ac:dyDescent="0.25">
      <c r="B1825" s="184" t="s">
        <v>1887</v>
      </c>
      <c r="C1825" s="184"/>
      <c r="D1825" s="184"/>
      <c r="F1825" s="184" t="s">
        <v>568</v>
      </c>
      <c r="G1825" s="184"/>
      <c r="H1825" s="184"/>
      <c r="I1825" s="184"/>
      <c r="J1825" s="184" t="s">
        <v>1888</v>
      </c>
      <c r="K1825" s="184"/>
      <c r="L1825" s="184"/>
      <c r="N1825" s="184" t="s">
        <v>1889</v>
      </c>
      <c r="O1825" s="184"/>
      <c r="P1825" s="184"/>
      <c r="Q1825" s="184"/>
      <c r="R1825" s="184"/>
      <c r="S1825" s="184"/>
      <c r="T1825" s="184"/>
      <c r="U1825" s="184"/>
      <c r="V1825" s="184"/>
      <c r="W1825" s="184"/>
      <c r="X1825" s="184"/>
      <c r="Y1825" s="184"/>
      <c r="Z1825" s="184"/>
      <c r="AA1825" s="184"/>
      <c r="AC1825" s="198">
        <v>501.35</v>
      </c>
      <c r="AD1825" s="198"/>
    </row>
    <row r="1826" spans="1:30" x14ac:dyDescent="0.25">
      <c r="C1826" s="157" t="s">
        <v>2</v>
      </c>
      <c r="G1826" s="157" t="s">
        <v>2</v>
      </c>
      <c r="K1826" s="157" t="s">
        <v>2</v>
      </c>
      <c r="O1826" s="196" t="s">
        <v>1890</v>
      </c>
      <c r="P1826" s="196"/>
      <c r="Q1826" s="196"/>
      <c r="R1826" s="196"/>
      <c r="S1826" s="196"/>
      <c r="T1826" s="196"/>
      <c r="U1826" s="196"/>
      <c r="V1826" s="196"/>
      <c r="W1826" s="196"/>
      <c r="X1826" s="196"/>
      <c r="Y1826" s="196"/>
      <c r="Z1826" s="196"/>
      <c r="AA1826" s="196"/>
      <c r="AB1826" s="196"/>
      <c r="AC1826" s="197">
        <v>218.21</v>
      </c>
      <c r="AD1826" s="197"/>
    </row>
    <row r="1827" spans="1:30" x14ac:dyDescent="0.25">
      <c r="C1827" s="157" t="s">
        <v>2</v>
      </c>
      <c r="G1827" s="157" t="s">
        <v>2</v>
      </c>
      <c r="K1827" s="157" t="s">
        <v>2</v>
      </c>
      <c r="O1827" s="196" t="s">
        <v>1890</v>
      </c>
      <c r="P1827" s="196"/>
      <c r="Q1827" s="196"/>
      <c r="R1827" s="196"/>
      <c r="S1827" s="196"/>
      <c r="T1827" s="196"/>
      <c r="U1827" s="196"/>
      <c r="V1827" s="196"/>
      <c r="W1827" s="196"/>
      <c r="X1827" s="196"/>
      <c r="Y1827" s="196"/>
      <c r="Z1827" s="196"/>
      <c r="AA1827" s="196"/>
      <c r="AB1827" s="196"/>
      <c r="AC1827" s="197">
        <v>283.14</v>
      </c>
      <c r="AD1827" s="197"/>
    </row>
    <row r="1828" spans="1:30" x14ac:dyDescent="0.25">
      <c r="B1828" s="184" t="s">
        <v>1008</v>
      </c>
      <c r="C1828" s="184"/>
      <c r="D1828" s="184"/>
      <c r="F1828" s="184" t="s">
        <v>682</v>
      </c>
      <c r="G1828" s="184"/>
      <c r="H1828" s="184"/>
      <c r="I1828" s="184"/>
      <c r="J1828" s="184" t="s">
        <v>743</v>
      </c>
      <c r="K1828" s="184"/>
      <c r="L1828" s="184"/>
      <c r="N1828" s="184" t="s">
        <v>744</v>
      </c>
      <c r="O1828" s="184"/>
      <c r="P1828" s="184"/>
      <c r="Q1828" s="184"/>
      <c r="R1828" s="184"/>
      <c r="S1828" s="184"/>
      <c r="T1828" s="184"/>
      <c r="U1828" s="184"/>
      <c r="V1828" s="184"/>
      <c r="W1828" s="184"/>
      <c r="X1828" s="184"/>
      <c r="Y1828" s="184"/>
      <c r="Z1828" s="184"/>
      <c r="AA1828" s="184"/>
      <c r="AC1828" s="198">
        <v>231.6</v>
      </c>
      <c r="AD1828" s="198"/>
    </row>
    <row r="1829" spans="1:30" x14ac:dyDescent="0.25">
      <c r="C1829" s="157" t="s">
        <v>2</v>
      </c>
      <c r="G1829" s="157" t="s">
        <v>2</v>
      </c>
      <c r="K1829" s="157" t="s">
        <v>2</v>
      </c>
      <c r="O1829" s="196" t="s">
        <v>1891</v>
      </c>
      <c r="P1829" s="196"/>
      <c r="Q1829" s="196"/>
      <c r="R1829" s="196"/>
      <c r="S1829" s="196"/>
      <c r="T1829" s="196"/>
      <c r="U1829" s="196"/>
      <c r="V1829" s="196"/>
      <c r="W1829" s="196"/>
      <c r="X1829" s="196"/>
      <c r="Y1829" s="196"/>
      <c r="Z1829" s="196"/>
      <c r="AA1829" s="196"/>
      <c r="AB1829" s="196"/>
    </row>
    <row r="1830" spans="1:30" ht="285" customHeight="1" x14ac:dyDescent="0.25"/>
    <row r="1831" spans="1:30" ht="12" customHeight="1" x14ac:dyDescent="0.25"/>
    <row r="1832" spans="1:30" ht="13.5" customHeight="1" x14ac:dyDescent="0.25">
      <c r="A1832" s="182" t="s">
        <v>380</v>
      </c>
      <c r="B1832" s="182"/>
      <c r="C1832" s="182"/>
      <c r="D1832" s="182"/>
      <c r="E1832" s="182"/>
      <c r="F1832" s="182"/>
      <c r="G1832" s="182"/>
      <c r="H1832" s="182"/>
      <c r="I1832" s="182"/>
      <c r="J1832" s="182"/>
      <c r="K1832" s="182"/>
      <c r="L1832" s="182"/>
      <c r="M1832" s="182"/>
      <c r="R1832" s="183" t="s">
        <v>1892</v>
      </c>
      <c r="S1832" s="183"/>
      <c r="T1832" s="183"/>
      <c r="U1832" s="183"/>
      <c r="V1832" s="183"/>
      <c r="W1832" s="183"/>
      <c r="X1832" s="183"/>
      <c r="Y1832" s="183"/>
      <c r="Z1832" s="183"/>
      <c r="AA1832" s="183"/>
      <c r="AB1832" s="183"/>
      <c r="AC1832" s="183"/>
      <c r="AD1832" s="183"/>
    </row>
    <row r="1833" spans="1:30" ht="25.5" customHeight="1" x14ac:dyDescent="0.25">
      <c r="C1833" s="188" t="s">
        <v>290</v>
      </c>
      <c r="D1833" s="188"/>
      <c r="E1833" s="188"/>
      <c r="F1833" s="188"/>
      <c r="G1833" s="188"/>
      <c r="H1833" s="188"/>
      <c r="I1833" s="188"/>
      <c r="J1833" s="188"/>
      <c r="K1833" s="188"/>
      <c r="L1833" s="188"/>
      <c r="M1833" s="188"/>
      <c r="N1833" s="188"/>
      <c r="O1833" s="188"/>
      <c r="P1833" s="188"/>
      <c r="Q1833" s="188"/>
      <c r="R1833" s="188"/>
      <c r="S1833" s="188"/>
      <c r="T1833" s="188"/>
      <c r="U1833" s="188"/>
      <c r="V1833" s="188"/>
      <c r="W1833" s="188"/>
      <c r="X1833" s="188"/>
      <c r="Y1833" s="188"/>
      <c r="Z1833" s="188"/>
      <c r="AA1833" s="188"/>
      <c r="AB1833" s="188"/>
      <c r="AC1833" s="188"/>
    </row>
    <row r="1834" spans="1:30" ht="7.5" customHeight="1" x14ac:dyDescent="0.25"/>
    <row r="1835" spans="1:30" ht="18.75" customHeight="1" x14ac:dyDescent="0.25">
      <c r="I1835" s="202" t="s">
        <v>291</v>
      </c>
      <c r="J1835" s="202"/>
      <c r="K1835" s="202"/>
      <c r="L1835" s="202"/>
      <c r="M1835" s="202"/>
      <c r="N1835" s="202"/>
      <c r="O1835" s="202"/>
      <c r="P1835" s="202"/>
      <c r="S1835" s="203" t="s">
        <v>292</v>
      </c>
      <c r="T1835" s="203"/>
      <c r="U1835" s="203"/>
      <c r="V1835" s="203"/>
      <c r="W1835" s="203"/>
      <c r="X1835" s="203"/>
      <c r="Y1835" s="203"/>
    </row>
    <row r="1836" spans="1:30" ht="6.75" customHeight="1" x14ac:dyDescent="0.25"/>
    <row r="1837" spans="1:30" ht="14.25" customHeight="1" x14ac:dyDescent="0.25">
      <c r="A1837" s="199" t="s">
        <v>1767</v>
      </c>
      <c r="B1837" s="199"/>
      <c r="C1837" s="199"/>
      <c r="D1837" s="199"/>
      <c r="E1837" s="199"/>
      <c r="F1837" s="199"/>
      <c r="G1837" s="199"/>
      <c r="H1837" s="199"/>
      <c r="I1837" s="199"/>
      <c r="J1837" s="199"/>
      <c r="K1837" s="199"/>
      <c r="L1837" s="199"/>
      <c r="M1837" s="199"/>
      <c r="N1837" s="199"/>
      <c r="O1837" s="199"/>
    </row>
    <row r="1838" spans="1:30" x14ac:dyDescent="0.25">
      <c r="B1838" s="200" t="s">
        <v>294</v>
      </c>
      <c r="C1838" s="200"/>
      <c r="D1838" s="200"/>
      <c r="F1838" s="200" t="s">
        <v>295</v>
      </c>
      <c r="G1838" s="200"/>
      <c r="H1838" s="200"/>
      <c r="I1838" s="200"/>
      <c r="J1838" s="200" t="s">
        <v>296</v>
      </c>
      <c r="K1838" s="200"/>
      <c r="L1838" s="200"/>
      <c r="N1838" s="200" t="s">
        <v>297</v>
      </c>
      <c r="O1838" s="200"/>
      <c r="P1838" s="200"/>
      <c r="Q1838" s="200"/>
      <c r="R1838" s="200"/>
      <c r="S1838" s="200"/>
      <c r="T1838" s="200"/>
      <c r="U1838" s="200"/>
      <c r="V1838" s="200"/>
      <c r="W1838" s="200"/>
      <c r="X1838" s="200"/>
      <c r="Y1838" s="200"/>
      <c r="Z1838" s="200"/>
      <c r="AA1838" s="200"/>
      <c r="AC1838" s="201" t="s">
        <v>298</v>
      </c>
      <c r="AD1838" s="201"/>
    </row>
    <row r="1839" spans="1:30" x14ac:dyDescent="0.25">
      <c r="B1839" s="184" t="s">
        <v>1893</v>
      </c>
      <c r="C1839" s="184"/>
      <c r="D1839" s="184"/>
      <c r="F1839" s="184" t="s">
        <v>682</v>
      </c>
      <c r="G1839" s="184"/>
      <c r="H1839" s="184"/>
      <c r="I1839" s="184"/>
      <c r="J1839" s="184" t="s">
        <v>1860</v>
      </c>
      <c r="K1839" s="184"/>
      <c r="L1839" s="184"/>
      <c r="N1839" s="184" t="s">
        <v>1861</v>
      </c>
      <c r="O1839" s="184"/>
      <c r="P1839" s="184"/>
      <c r="Q1839" s="184"/>
      <c r="R1839" s="184"/>
      <c r="S1839" s="184"/>
      <c r="T1839" s="184"/>
      <c r="U1839" s="184"/>
      <c r="V1839" s="184"/>
      <c r="W1839" s="184"/>
      <c r="X1839" s="184"/>
      <c r="Y1839" s="184"/>
      <c r="Z1839" s="184"/>
      <c r="AA1839" s="184"/>
      <c r="AC1839" s="198">
        <v>1906.61</v>
      </c>
      <c r="AD1839" s="198"/>
    </row>
    <row r="1840" spans="1:30" x14ac:dyDescent="0.25">
      <c r="C1840" s="157" t="s">
        <v>2</v>
      </c>
      <c r="G1840" s="157" t="s">
        <v>2</v>
      </c>
      <c r="K1840" s="157" t="s">
        <v>2</v>
      </c>
      <c r="O1840" s="196" t="s">
        <v>1862</v>
      </c>
      <c r="P1840" s="196"/>
      <c r="Q1840" s="196"/>
      <c r="R1840" s="196"/>
      <c r="S1840" s="196"/>
      <c r="T1840" s="196"/>
      <c r="U1840" s="196"/>
      <c r="V1840" s="196"/>
      <c r="W1840" s="196"/>
      <c r="X1840" s="196"/>
      <c r="Y1840" s="196"/>
      <c r="Z1840" s="196"/>
      <c r="AA1840" s="196"/>
      <c r="AB1840" s="196"/>
      <c r="AC1840" s="197">
        <v>90</v>
      </c>
      <c r="AD1840" s="197"/>
    </row>
    <row r="1841" spans="3:30" x14ac:dyDescent="0.25">
      <c r="C1841" s="157" t="s">
        <v>2</v>
      </c>
      <c r="G1841" s="157" t="s">
        <v>2</v>
      </c>
      <c r="K1841" s="157" t="s">
        <v>2</v>
      </c>
      <c r="O1841" s="196" t="s">
        <v>1862</v>
      </c>
      <c r="P1841" s="196"/>
      <c r="Q1841" s="196"/>
      <c r="R1841" s="196"/>
      <c r="S1841" s="196"/>
      <c r="T1841" s="196"/>
      <c r="U1841" s="196"/>
      <c r="V1841" s="196"/>
      <c r="W1841" s="196"/>
      <c r="X1841" s="196"/>
      <c r="Y1841" s="196"/>
      <c r="Z1841" s="196"/>
      <c r="AA1841" s="196"/>
      <c r="AB1841" s="196"/>
      <c r="AC1841" s="197">
        <v>31.24</v>
      </c>
      <c r="AD1841" s="197"/>
    </row>
    <row r="1842" spans="3:30" x14ac:dyDescent="0.25">
      <c r="C1842" s="157" t="s">
        <v>2</v>
      </c>
      <c r="G1842" s="157" t="s">
        <v>2</v>
      </c>
      <c r="K1842" s="157" t="s">
        <v>2</v>
      </c>
      <c r="O1842" s="196" t="s">
        <v>1862</v>
      </c>
      <c r="P1842" s="196"/>
      <c r="Q1842" s="196"/>
      <c r="R1842" s="196"/>
      <c r="S1842" s="196"/>
      <c r="T1842" s="196"/>
      <c r="U1842" s="196"/>
      <c r="V1842" s="196"/>
      <c r="W1842" s="196"/>
      <c r="X1842" s="196"/>
      <c r="Y1842" s="196"/>
      <c r="Z1842" s="196"/>
      <c r="AA1842" s="196"/>
      <c r="AB1842" s="196"/>
      <c r="AC1842" s="197">
        <v>36.25</v>
      </c>
      <c r="AD1842" s="197"/>
    </row>
    <row r="1843" spans="3:30" x14ac:dyDescent="0.25">
      <c r="C1843" s="157" t="s">
        <v>2</v>
      </c>
      <c r="G1843" s="157" t="s">
        <v>2</v>
      </c>
      <c r="K1843" s="157" t="s">
        <v>2</v>
      </c>
      <c r="O1843" s="196" t="s">
        <v>1894</v>
      </c>
      <c r="P1843" s="196"/>
      <c r="Q1843" s="196"/>
      <c r="R1843" s="196"/>
      <c r="S1843" s="196"/>
      <c r="T1843" s="196"/>
      <c r="U1843" s="196"/>
      <c r="V1843" s="196"/>
      <c r="W1843" s="196"/>
      <c r="X1843" s="196"/>
      <c r="Y1843" s="196"/>
      <c r="Z1843" s="196"/>
      <c r="AA1843" s="196"/>
      <c r="AB1843" s="196"/>
      <c r="AC1843" s="197">
        <v>65</v>
      </c>
      <c r="AD1843" s="197"/>
    </row>
    <row r="1844" spans="3:30" x14ac:dyDescent="0.25">
      <c r="C1844" s="157" t="s">
        <v>2</v>
      </c>
      <c r="G1844" s="157" t="s">
        <v>2</v>
      </c>
      <c r="K1844" s="157" t="s">
        <v>2</v>
      </c>
      <c r="O1844" s="196" t="s">
        <v>1895</v>
      </c>
      <c r="P1844" s="196"/>
      <c r="Q1844" s="196"/>
      <c r="R1844" s="196"/>
      <c r="S1844" s="196"/>
      <c r="T1844" s="196"/>
      <c r="U1844" s="196"/>
      <c r="V1844" s="196"/>
      <c r="W1844" s="196"/>
      <c r="X1844" s="196"/>
      <c r="Y1844" s="196"/>
      <c r="Z1844" s="196"/>
      <c r="AA1844" s="196"/>
      <c r="AB1844" s="196"/>
      <c r="AC1844" s="197">
        <v>49.25</v>
      </c>
      <c r="AD1844" s="197"/>
    </row>
    <row r="1845" spans="3:30" x14ac:dyDescent="0.25">
      <c r="C1845" s="157" t="s">
        <v>2</v>
      </c>
      <c r="G1845" s="157" t="s">
        <v>2</v>
      </c>
      <c r="K1845" s="157" t="s">
        <v>2</v>
      </c>
      <c r="O1845" s="196" t="s">
        <v>1895</v>
      </c>
      <c r="P1845" s="196"/>
      <c r="Q1845" s="196"/>
      <c r="R1845" s="196"/>
      <c r="S1845" s="196"/>
      <c r="T1845" s="196"/>
      <c r="U1845" s="196"/>
      <c r="V1845" s="196"/>
      <c r="W1845" s="196"/>
      <c r="X1845" s="196"/>
      <c r="Y1845" s="196"/>
      <c r="Z1845" s="196"/>
      <c r="AA1845" s="196"/>
      <c r="AB1845" s="196"/>
      <c r="AC1845" s="197">
        <v>48.71</v>
      </c>
      <c r="AD1845" s="197"/>
    </row>
    <row r="1846" spans="3:30" x14ac:dyDescent="0.25">
      <c r="C1846" s="157" t="s">
        <v>2</v>
      </c>
      <c r="G1846" s="157" t="s">
        <v>2</v>
      </c>
      <c r="K1846" s="157" t="s">
        <v>2</v>
      </c>
      <c r="O1846" s="196" t="s">
        <v>1896</v>
      </c>
      <c r="P1846" s="196"/>
      <c r="Q1846" s="196"/>
      <c r="R1846" s="196"/>
      <c r="S1846" s="196"/>
      <c r="T1846" s="196"/>
      <c r="U1846" s="196"/>
      <c r="V1846" s="196"/>
      <c r="W1846" s="196"/>
      <c r="X1846" s="196"/>
      <c r="Y1846" s="196"/>
      <c r="Z1846" s="196"/>
      <c r="AA1846" s="196"/>
      <c r="AB1846" s="196"/>
      <c r="AC1846" s="197">
        <v>60</v>
      </c>
      <c r="AD1846" s="197"/>
    </row>
    <row r="1847" spans="3:30" x14ac:dyDescent="0.25">
      <c r="C1847" s="157" t="s">
        <v>2</v>
      </c>
      <c r="G1847" s="157" t="s">
        <v>2</v>
      </c>
      <c r="K1847" s="157" t="s">
        <v>2</v>
      </c>
      <c r="O1847" s="196" t="s">
        <v>1897</v>
      </c>
      <c r="P1847" s="196"/>
      <c r="Q1847" s="196"/>
      <c r="R1847" s="196"/>
      <c r="S1847" s="196"/>
      <c r="T1847" s="196"/>
      <c r="U1847" s="196"/>
      <c r="V1847" s="196"/>
      <c r="W1847" s="196"/>
      <c r="X1847" s="196"/>
      <c r="Y1847" s="196"/>
      <c r="Z1847" s="196"/>
      <c r="AA1847" s="196"/>
      <c r="AB1847" s="196"/>
      <c r="AC1847" s="197">
        <v>48.71</v>
      </c>
      <c r="AD1847" s="197"/>
    </row>
    <row r="1848" spans="3:30" x14ac:dyDescent="0.25">
      <c r="C1848" s="157" t="s">
        <v>2</v>
      </c>
      <c r="G1848" s="157" t="s">
        <v>2</v>
      </c>
      <c r="K1848" s="157" t="s">
        <v>2</v>
      </c>
      <c r="O1848" s="196" t="s">
        <v>1898</v>
      </c>
      <c r="P1848" s="196"/>
      <c r="Q1848" s="196"/>
      <c r="R1848" s="196"/>
      <c r="S1848" s="196"/>
      <c r="T1848" s="196"/>
      <c r="U1848" s="196"/>
      <c r="V1848" s="196"/>
      <c r="W1848" s="196"/>
      <c r="X1848" s="196"/>
      <c r="Y1848" s="196"/>
      <c r="Z1848" s="196"/>
      <c r="AA1848" s="196"/>
      <c r="AB1848" s="196"/>
      <c r="AC1848" s="197">
        <v>46.75</v>
      </c>
      <c r="AD1848" s="197"/>
    </row>
    <row r="1849" spans="3:30" x14ac:dyDescent="0.25">
      <c r="C1849" s="157" t="s">
        <v>2</v>
      </c>
      <c r="G1849" s="157" t="s">
        <v>2</v>
      </c>
      <c r="K1849" s="157" t="s">
        <v>2</v>
      </c>
      <c r="O1849" s="196" t="s">
        <v>1898</v>
      </c>
      <c r="P1849" s="196"/>
      <c r="Q1849" s="196"/>
      <c r="R1849" s="196"/>
      <c r="S1849" s="196"/>
      <c r="T1849" s="196"/>
      <c r="U1849" s="196"/>
      <c r="V1849" s="196"/>
      <c r="W1849" s="196"/>
      <c r="X1849" s="196"/>
      <c r="Y1849" s="196"/>
      <c r="Z1849" s="196"/>
      <c r="AA1849" s="196"/>
      <c r="AB1849" s="196"/>
      <c r="AC1849" s="197">
        <v>118</v>
      </c>
      <c r="AD1849" s="197"/>
    </row>
    <row r="1850" spans="3:30" x14ac:dyDescent="0.25">
      <c r="C1850" s="157" t="s">
        <v>2</v>
      </c>
      <c r="G1850" s="157" t="s">
        <v>2</v>
      </c>
      <c r="K1850" s="157" t="s">
        <v>2</v>
      </c>
      <c r="O1850" s="196" t="s">
        <v>1862</v>
      </c>
      <c r="P1850" s="196"/>
      <c r="Q1850" s="196"/>
      <c r="R1850" s="196"/>
      <c r="S1850" s="196"/>
      <c r="T1850" s="196"/>
      <c r="U1850" s="196"/>
      <c r="V1850" s="196"/>
      <c r="W1850" s="196"/>
      <c r="X1850" s="196"/>
      <c r="Y1850" s="196"/>
      <c r="Z1850" s="196"/>
      <c r="AA1850" s="196"/>
      <c r="AB1850" s="196"/>
      <c r="AC1850" s="197">
        <v>90</v>
      </c>
      <c r="AD1850" s="197"/>
    </row>
    <row r="1851" spans="3:30" x14ac:dyDescent="0.25">
      <c r="C1851" s="157" t="s">
        <v>2</v>
      </c>
      <c r="G1851" s="157" t="s">
        <v>2</v>
      </c>
      <c r="K1851" s="157" t="s">
        <v>2</v>
      </c>
      <c r="O1851" s="196" t="s">
        <v>1862</v>
      </c>
      <c r="P1851" s="196"/>
      <c r="Q1851" s="196"/>
      <c r="R1851" s="196"/>
      <c r="S1851" s="196"/>
      <c r="T1851" s="196"/>
      <c r="U1851" s="196"/>
      <c r="V1851" s="196"/>
      <c r="W1851" s="196"/>
      <c r="X1851" s="196"/>
      <c r="Y1851" s="196"/>
      <c r="Z1851" s="196"/>
      <c r="AA1851" s="196"/>
      <c r="AB1851" s="196"/>
      <c r="AC1851" s="197">
        <v>57</v>
      </c>
      <c r="AD1851" s="197"/>
    </row>
    <row r="1852" spans="3:30" x14ac:dyDescent="0.25">
      <c r="C1852" s="157" t="s">
        <v>2</v>
      </c>
      <c r="G1852" s="157" t="s">
        <v>2</v>
      </c>
      <c r="K1852" s="157" t="s">
        <v>2</v>
      </c>
      <c r="O1852" s="196" t="s">
        <v>1862</v>
      </c>
      <c r="P1852" s="196"/>
      <c r="Q1852" s="196"/>
      <c r="R1852" s="196"/>
      <c r="S1852" s="196"/>
      <c r="T1852" s="196"/>
      <c r="U1852" s="196"/>
      <c r="V1852" s="196"/>
      <c r="W1852" s="196"/>
      <c r="X1852" s="196"/>
      <c r="Y1852" s="196"/>
      <c r="Z1852" s="196"/>
      <c r="AA1852" s="196"/>
      <c r="AB1852" s="196"/>
      <c r="AC1852" s="197">
        <v>15.75</v>
      </c>
      <c r="AD1852" s="197"/>
    </row>
    <row r="1853" spans="3:30" x14ac:dyDescent="0.25">
      <c r="C1853" s="157" t="s">
        <v>2</v>
      </c>
      <c r="G1853" s="157" t="s">
        <v>2</v>
      </c>
      <c r="K1853" s="157" t="s">
        <v>2</v>
      </c>
      <c r="O1853" s="196" t="s">
        <v>1894</v>
      </c>
      <c r="P1853" s="196"/>
      <c r="Q1853" s="196"/>
      <c r="R1853" s="196"/>
      <c r="S1853" s="196"/>
      <c r="T1853" s="196"/>
      <c r="U1853" s="196"/>
      <c r="V1853" s="196"/>
      <c r="W1853" s="196"/>
      <c r="X1853" s="196"/>
      <c r="Y1853" s="196"/>
      <c r="Z1853" s="196"/>
      <c r="AA1853" s="196"/>
      <c r="AB1853" s="196"/>
      <c r="AC1853" s="197">
        <v>41.5</v>
      </c>
      <c r="AD1853" s="197"/>
    </row>
    <row r="1854" spans="3:30" x14ac:dyDescent="0.25">
      <c r="C1854" s="157" t="s">
        <v>2</v>
      </c>
      <c r="G1854" s="157" t="s">
        <v>2</v>
      </c>
      <c r="K1854" s="157" t="s">
        <v>2</v>
      </c>
      <c r="O1854" s="196" t="s">
        <v>1899</v>
      </c>
      <c r="P1854" s="196"/>
      <c r="Q1854" s="196"/>
      <c r="R1854" s="196"/>
      <c r="S1854" s="196"/>
      <c r="T1854" s="196"/>
      <c r="U1854" s="196"/>
      <c r="V1854" s="196"/>
      <c r="W1854" s="196"/>
      <c r="X1854" s="196"/>
      <c r="Y1854" s="196"/>
      <c r="Z1854" s="196"/>
      <c r="AA1854" s="196"/>
      <c r="AB1854" s="196"/>
      <c r="AC1854" s="197">
        <v>275</v>
      </c>
      <c r="AD1854" s="197"/>
    </row>
    <row r="1855" spans="3:30" x14ac:dyDescent="0.25">
      <c r="C1855" s="157" t="s">
        <v>2</v>
      </c>
      <c r="G1855" s="157" t="s">
        <v>2</v>
      </c>
      <c r="K1855" s="157" t="s">
        <v>2</v>
      </c>
      <c r="O1855" s="196" t="s">
        <v>1900</v>
      </c>
      <c r="P1855" s="196"/>
      <c r="Q1855" s="196"/>
      <c r="R1855" s="196"/>
      <c r="S1855" s="196"/>
      <c r="T1855" s="196"/>
      <c r="U1855" s="196"/>
      <c r="V1855" s="196"/>
      <c r="W1855" s="196"/>
      <c r="X1855" s="196"/>
      <c r="Y1855" s="196"/>
      <c r="Z1855" s="196"/>
      <c r="AA1855" s="196"/>
      <c r="AB1855" s="196"/>
      <c r="AC1855" s="197">
        <v>31.24</v>
      </c>
      <c r="AD1855" s="197"/>
    </row>
    <row r="1856" spans="3:30" x14ac:dyDescent="0.25">
      <c r="C1856" s="157" t="s">
        <v>2</v>
      </c>
      <c r="G1856" s="157" t="s">
        <v>2</v>
      </c>
      <c r="K1856" s="157" t="s">
        <v>2</v>
      </c>
      <c r="O1856" s="196" t="s">
        <v>1900</v>
      </c>
      <c r="P1856" s="196"/>
      <c r="Q1856" s="196"/>
      <c r="R1856" s="196"/>
      <c r="S1856" s="196"/>
      <c r="T1856" s="196"/>
      <c r="U1856" s="196"/>
      <c r="V1856" s="196"/>
      <c r="W1856" s="196"/>
      <c r="X1856" s="196"/>
      <c r="Y1856" s="196"/>
      <c r="Z1856" s="196"/>
      <c r="AA1856" s="196"/>
      <c r="AB1856" s="196"/>
      <c r="AC1856" s="197">
        <v>46.75</v>
      </c>
      <c r="AD1856" s="197"/>
    </row>
    <row r="1857" spans="1:30" x14ac:dyDescent="0.25">
      <c r="C1857" s="157" t="s">
        <v>2</v>
      </c>
      <c r="G1857" s="157" t="s">
        <v>2</v>
      </c>
      <c r="K1857" s="157" t="s">
        <v>2</v>
      </c>
      <c r="O1857" s="196" t="s">
        <v>1897</v>
      </c>
      <c r="P1857" s="196"/>
      <c r="Q1857" s="196"/>
      <c r="R1857" s="196"/>
      <c r="S1857" s="196"/>
      <c r="T1857" s="196"/>
      <c r="U1857" s="196"/>
      <c r="V1857" s="196"/>
      <c r="W1857" s="196"/>
      <c r="X1857" s="196"/>
      <c r="Y1857" s="196"/>
      <c r="Z1857" s="196"/>
      <c r="AA1857" s="196"/>
      <c r="AB1857" s="196"/>
      <c r="AC1857" s="197">
        <v>30</v>
      </c>
      <c r="AD1857" s="197"/>
    </row>
    <row r="1858" spans="1:30" x14ac:dyDescent="0.25">
      <c r="C1858" s="157" t="s">
        <v>2</v>
      </c>
      <c r="G1858" s="157" t="s">
        <v>2</v>
      </c>
      <c r="K1858" s="157" t="s">
        <v>2</v>
      </c>
      <c r="O1858" s="196" t="s">
        <v>1862</v>
      </c>
      <c r="P1858" s="196"/>
      <c r="Q1858" s="196"/>
      <c r="R1858" s="196"/>
      <c r="S1858" s="196"/>
      <c r="T1858" s="196"/>
      <c r="U1858" s="196"/>
      <c r="V1858" s="196"/>
      <c r="W1858" s="196"/>
      <c r="X1858" s="196"/>
      <c r="Y1858" s="196"/>
      <c r="Z1858" s="196"/>
      <c r="AA1858" s="196"/>
      <c r="AB1858" s="196"/>
      <c r="AC1858" s="197">
        <v>40</v>
      </c>
      <c r="AD1858" s="197"/>
    </row>
    <row r="1859" spans="1:30" x14ac:dyDescent="0.25">
      <c r="C1859" s="157" t="s">
        <v>2</v>
      </c>
      <c r="G1859" s="157" t="s">
        <v>2</v>
      </c>
      <c r="K1859" s="157" t="s">
        <v>2</v>
      </c>
      <c r="O1859" s="196" t="s">
        <v>1862</v>
      </c>
      <c r="P1859" s="196"/>
      <c r="Q1859" s="196"/>
      <c r="R1859" s="196"/>
      <c r="S1859" s="196"/>
      <c r="T1859" s="196"/>
      <c r="U1859" s="196"/>
      <c r="V1859" s="196"/>
      <c r="W1859" s="196"/>
      <c r="X1859" s="196"/>
      <c r="Y1859" s="196"/>
      <c r="Z1859" s="196"/>
      <c r="AA1859" s="196"/>
      <c r="AB1859" s="196"/>
      <c r="AC1859" s="197">
        <v>77.25</v>
      </c>
      <c r="AD1859" s="197"/>
    </row>
    <row r="1860" spans="1:30" x14ac:dyDescent="0.25">
      <c r="C1860" s="157" t="s">
        <v>2</v>
      </c>
      <c r="G1860" s="157" t="s">
        <v>2</v>
      </c>
      <c r="K1860" s="157" t="s">
        <v>2</v>
      </c>
      <c r="O1860" s="196" t="s">
        <v>1901</v>
      </c>
      <c r="P1860" s="196"/>
      <c r="Q1860" s="196"/>
      <c r="R1860" s="196"/>
      <c r="S1860" s="196"/>
      <c r="T1860" s="196"/>
      <c r="U1860" s="196"/>
      <c r="V1860" s="196"/>
      <c r="W1860" s="196"/>
      <c r="X1860" s="196"/>
      <c r="Y1860" s="196"/>
      <c r="Z1860" s="196"/>
      <c r="AA1860" s="196"/>
      <c r="AB1860" s="196"/>
      <c r="AC1860" s="197">
        <v>41.5</v>
      </c>
      <c r="AD1860" s="197"/>
    </row>
    <row r="1861" spans="1:30" x14ac:dyDescent="0.25">
      <c r="C1861" s="157" t="s">
        <v>2</v>
      </c>
      <c r="G1861" s="157" t="s">
        <v>2</v>
      </c>
      <c r="K1861" s="157" t="s">
        <v>2</v>
      </c>
      <c r="O1861" s="196" t="s">
        <v>1862</v>
      </c>
      <c r="P1861" s="196"/>
      <c r="Q1861" s="196"/>
      <c r="R1861" s="196"/>
      <c r="S1861" s="196"/>
      <c r="T1861" s="196"/>
      <c r="U1861" s="196"/>
      <c r="V1861" s="196"/>
      <c r="W1861" s="196"/>
      <c r="X1861" s="196"/>
      <c r="Y1861" s="196"/>
      <c r="Z1861" s="196"/>
      <c r="AA1861" s="196"/>
      <c r="AB1861" s="196"/>
      <c r="AC1861" s="197">
        <v>15.75</v>
      </c>
      <c r="AD1861" s="197"/>
    </row>
    <row r="1862" spans="1:30" x14ac:dyDescent="0.25">
      <c r="C1862" s="157" t="s">
        <v>2</v>
      </c>
      <c r="G1862" s="157" t="s">
        <v>2</v>
      </c>
      <c r="K1862" s="157" t="s">
        <v>2</v>
      </c>
      <c r="O1862" s="196" t="s">
        <v>1862</v>
      </c>
      <c r="P1862" s="196"/>
      <c r="Q1862" s="196"/>
      <c r="R1862" s="196"/>
      <c r="S1862" s="196"/>
      <c r="T1862" s="196"/>
      <c r="U1862" s="196"/>
      <c r="V1862" s="196"/>
      <c r="W1862" s="196"/>
      <c r="X1862" s="196"/>
      <c r="Y1862" s="196"/>
      <c r="Z1862" s="196"/>
      <c r="AA1862" s="196"/>
      <c r="AB1862" s="196"/>
      <c r="AC1862" s="197">
        <v>232.75</v>
      </c>
      <c r="AD1862" s="197"/>
    </row>
    <row r="1863" spans="1:30" x14ac:dyDescent="0.25">
      <c r="C1863" s="157" t="s">
        <v>2</v>
      </c>
      <c r="G1863" s="157" t="s">
        <v>2</v>
      </c>
      <c r="K1863" s="157" t="s">
        <v>2</v>
      </c>
      <c r="O1863" s="196" t="s">
        <v>1894</v>
      </c>
      <c r="P1863" s="196"/>
      <c r="Q1863" s="196"/>
      <c r="R1863" s="196"/>
      <c r="S1863" s="196"/>
      <c r="T1863" s="196"/>
      <c r="U1863" s="196"/>
      <c r="V1863" s="196"/>
      <c r="W1863" s="196"/>
      <c r="X1863" s="196"/>
      <c r="Y1863" s="196"/>
      <c r="Z1863" s="196"/>
      <c r="AA1863" s="196"/>
      <c r="AB1863" s="196"/>
      <c r="AC1863" s="197">
        <v>65</v>
      </c>
      <c r="AD1863" s="197"/>
    </row>
    <row r="1864" spans="1:30" x14ac:dyDescent="0.25">
      <c r="C1864" s="157" t="s">
        <v>2</v>
      </c>
      <c r="G1864" s="157" t="s">
        <v>2</v>
      </c>
      <c r="K1864" s="157" t="s">
        <v>2</v>
      </c>
      <c r="O1864" s="196" t="s">
        <v>1902</v>
      </c>
      <c r="P1864" s="196"/>
      <c r="Q1864" s="196"/>
      <c r="R1864" s="196"/>
      <c r="S1864" s="196"/>
      <c r="T1864" s="196"/>
      <c r="U1864" s="196"/>
      <c r="V1864" s="196"/>
      <c r="W1864" s="196"/>
      <c r="X1864" s="196"/>
      <c r="Y1864" s="196"/>
      <c r="Z1864" s="196"/>
      <c r="AA1864" s="196"/>
      <c r="AB1864" s="196"/>
      <c r="AC1864" s="197">
        <v>41.5</v>
      </c>
      <c r="AD1864" s="197"/>
    </row>
    <row r="1865" spans="1:30" x14ac:dyDescent="0.25">
      <c r="C1865" s="157" t="s">
        <v>2</v>
      </c>
      <c r="G1865" s="157" t="s">
        <v>2</v>
      </c>
      <c r="K1865" s="157" t="s">
        <v>2</v>
      </c>
      <c r="O1865" s="196" t="s">
        <v>1896</v>
      </c>
      <c r="P1865" s="196"/>
      <c r="Q1865" s="196"/>
      <c r="R1865" s="196"/>
      <c r="S1865" s="196"/>
      <c r="T1865" s="196"/>
      <c r="U1865" s="196"/>
      <c r="V1865" s="196"/>
      <c r="W1865" s="196"/>
      <c r="X1865" s="196"/>
      <c r="Y1865" s="196"/>
      <c r="Z1865" s="196"/>
      <c r="AA1865" s="196"/>
      <c r="AB1865" s="196"/>
      <c r="AC1865" s="197">
        <v>41.5</v>
      </c>
      <c r="AD1865" s="197"/>
    </row>
    <row r="1866" spans="1:30" x14ac:dyDescent="0.25">
      <c r="C1866" s="157" t="s">
        <v>2</v>
      </c>
      <c r="G1866" s="157" t="s">
        <v>2</v>
      </c>
      <c r="K1866" s="157" t="s">
        <v>2</v>
      </c>
      <c r="O1866" s="196" t="s">
        <v>1899</v>
      </c>
      <c r="P1866" s="196"/>
      <c r="Q1866" s="196"/>
      <c r="R1866" s="196"/>
      <c r="S1866" s="196"/>
      <c r="T1866" s="196"/>
      <c r="U1866" s="196"/>
      <c r="V1866" s="196"/>
      <c r="W1866" s="196"/>
      <c r="X1866" s="196"/>
      <c r="Y1866" s="196"/>
      <c r="Z1866" s="196"/>
      <c r="AA1866" s="196"/>
      <c r="AB1866" s="196"/>
      <c r="AC1866" s="197">
        <v>41.5</v>
      </c>
      <c r="AD1866" s="197"/>
    </row>
    <row r="1867" spans="1:30" x14ac:dyDescent="0.25">
      <c r="C1867" s="157" t="s">
        <v>2</v>
      </c>
      <c r="G1867" s="157" t="s">
        <v>2</v>
      </c>
      <c r="K1867" s="157" t="s">
        <v>2</v>
      </c>
      <c r="O1867" s="196" t="s">
        <v>1897</v>
      </c>
      <c r="P1867" s="196"/>
      <c r="Q1867" s="196"/>
      <c r="R1867" s="196"/>
      <c r="S1867" s="196"/>
      <c r="T1867" s="196"/>
      <c r="U1867" s="196"/>
      <c r="V1867" s="196"/>
      <c r="W1867" s="196"/>
      <c r="X1867" s="196"/>
      <c r="Y1867" s="196"/>
      <c r="Z1867" s="196"/>
      <c r="AA1867" s="196"/>
      <c r="AB1867" s="196"/>
      <c r="AC1867" s="197">
        <v>48.71</v>
      </c>
      <c r="AD1867" s="197"/>
    </row>
    <row r="1868" spans="1:30" x14ac:dyDescent="0.25">
      <c r="C1868" s="157" t="s">
        <v>2</v>
      </c>
      <c r="G1868" s="157" t="s">
        <v>2</v>
      </c>
      <c r="K1868" s="157" t="s">
        <v>2</v>
      </c>
      <c r="O1868" s="196" t="s">
        <v>1898</v>
      </c>
      <c r="P1868" s="196"/>
      <c r="Q1868" s="196"/>
      <c r="R1868" s="196"/>
      <c r="S1868" s="196"/>
      <c r="T1868" s="196"/>
      <c r="U1868" s="196"/>
      <c r="V1868" s="196"/>
      <c r="W1868" s="196"/>
      <c r="X1868" s="196"/>
      <c r="Y1868" s="196"/>
      <c r="Z1868" s="196"/>
      <c r="AA1868" s="196"/>
      <c r="AB1868" s="196"/>
      <c r="AC1868" s="197">
        <v>20</v>
      </c>
      <c r="AD1868" s="197"/>
    </row>
    <row r="1869" spans="1:30" x14ac:dyDescent="0.25">
      <c r="C1869" s="157" t="s">
        <v>2</v>
      </c>
      <c r="G1869" s="157" t="s">
        <v>2</v>
      </c>
      <c r="K1869" s="157" t="s">
        <v>2</v>
      </c>
      <c r="O1869" s="196" t="s">
        <v>1898</v>
      </c>
      <c r="P1869" s="196"/>
      <c r="Q1869" s="196"/>
      <c r="R1869" s="196"/>
      <c r="S1869" s="196"/>
      <c r="T1869" s="196"/>
      <c r="U1869" s="196"/>
      <c r="V1869" s="196"/>
      <c r="W1869" s="196"/>
      <c r="X1869" s="196"/>
      <c r="Y1869" s="196"/>
      <c r="Z1869" s="196"/>
      <c r="AA1869" s="196"/>
      <c r="AB1869" s="196"/>
      <c r="AC1869" s="197">
        <v>60</v>
      </c>
      <c r="AD1869" s="197"/>
    </row>
    <row r="1870" spans="1:30" ht="6" customHeight="1" x14ac:dyDescent="0.25"/>
    <row r="1871" spans="1:30" ht="16.5" customHeight="1" x14ac:dyDescent="0.25">
      <c r="A1871" s="182" t="s">
        <v>1903</v>
      </c>
      <c r="B1871" s="182"/>
      <c r="C1871" s="182"/>
      <c r="D1871" s="182"/>
      <c r="E1871" s="182"/>
      <c r="F1871" s="182"/>
      <c r="G1871" s="182"/>
      <c r="H1871" s="182"/>
      <c r="I1871" s="182"/>
      <c r="J1871" s="182"/>
      <c r="K1871" s="182"/>
      <c r="L1871" s="182"/>
      <c r="M1871" s="182"/>
      <c r="N1871" s="182"/>
      <c r="O1871" s="182"/>
      <c r="P1871" s="182"/>
      <c r="Q1871" s="182"/>
      <c r="R1871" s="182"/>
      <c r="S1871" s="182"/>
      <c r="U1871" s="157" t="s">
        <v>2</v>
      </c>
      <c r="W1871" s="157" t="s">
        <v>2</v>
      </c>
      <c r="Y1871" s="194" t="s">
        <v>1061</v>
      </c>
      <c r="Z1871" s="194"/>
      <c r="AC1871" s="195">
        <v>69474.880000000005</v>
      </c>
      <c r="AD1871" s="195"/>
    </row>
    <row r="1872" spans="1:30" ht="6.75" customHeight="1" x14ac:dyDescent="0.25"/>
    <row r="1873" spans="1:30" ht="14.25" customHeight="1" x14ac:dyDescent="0.25">
      <c r="A1873" s="199" t="s">
        <v>1904</v>
      </c>
      <c r="B1873" s="199"/>
      <c r="C1873" s="199"/>
      <c r="D1873" s="199"/>
      <c r="E1873" s="199"/>
      <c r="F1873" s="199"/>
      <c r="G1873" s="199"/>
      <c r="H1873" s="199"/>
      <c r="I1873" s="199"/>
      <c r="J1873" s="199"/>
      <c r="K1873" s="199"/>
      <c r="L1873" s="199"/>
      <c r="M1873" s="199"/>
      <c r="N1873" s="199"/>
      <c r="O1873" s="199"/>
    </row>
    <row r="1874" spans="1:30" x14ac:dyDescent="0.25">
      <c r="B1874" s="200" t="s">
        <v>294</v>
      </c>
      <c r="C1874" s="200"/>
      <c r="D1874" s="200"/>
      <c r="F1874" s="200" t="s">
        <v>295</v>
      </c>
      <c r="G1874" s="200"/>
      <c r="H1874" s="200"/>
      <c r="I1874" s="200"/>
      <c r="J1874" s="200" t="s">
        <v>296</v>
      </c>
      <c r="K1874" s="200"/>
      <c r="L1874" s="200"/>
      <c r="N1874" s="200" t="s">
        <v>297</v>
      </c>
      <c r="O1874" s="200"/>
      <c r="P1874" s="200"/>
      <c r="Q1874" s="200"/>
      <c r="R1874" s="200"/>
      <c r="S1874" s="200"/>
      <c r="T1874" s="200"/>
      <c r="U1874" s="200"/>
      <c r="V1874" s="200"/>
      <c r="W1874" s="200"/>
      <c r="X1874" s="200"/>
      <c r="Y1874" s="200"/>
      <c r="Z1874" s="200"/>
      <c r="AA1874" s="200"/>
      <c r="AC1874" s="201" t="s">
        <v>298</v>
      </c>
      <c r="AD1874" s="201"/>
    </row>
    <row r="1875" spans="1:30" x14ac:dyDescent="0.25">
      <c r="B1875" s="184" t="s">
        <v>1905</v>
      </c>
      <c r="C1875" s="184"/>
      <c r="D1875" s="184"/>
      <c r="F1875" s="184" t="s">
        <v>682</v>
      </c>
      <c r="G1875" s="184"/>
      <c r="H1875" s="184"/>
      <c r="I1875" s="184"/>
      <c r="J1875" s="184" t="s">
        <v>1906</v>
      </c>
      <c r="K1875" s="184"/>
      <c r="L1875" s="184"/>
      <c r="N1875" s="184" t="s">
        <v>1907</v>
      </c>
      <c r="O1875" s="184"/>
      <c r="P1875" s="184"/>
      <c r="Q1875" s="184"/>
      <c r="R1875" s="184"/>
      <c r="S1875" s="184"/>
      <c r="T1875" s="184"/>
      <c r="U1875" s="184"/>
      <c r="V1875" s="184"/>
      <c r="W1875" s="184"/>
      <c r="X1875" s="184"/>
      <c r="Y1875" s="184"/>
      <c r="Z1875" s="184"/>
      <c r="AA1875" s="184"/>
      <c r="AC1875" s="198">
        <v>200</v>
      </c>
      <c r="AD1875" s="198"/>
    </row>
    <row r="1876" spans="1:30" x14ac:dyDescent="0.25">
      <c r="C1876" s="157" t="s">
        <v>2</v>
      </c>
      <c r="G1876" s="157" t="s">
        <v>2</v>
      </c>
      <c r="K1876" s="157" t="s">
        <v>2</v>
      </c>
      <c r="O1876" s="196" t="s">
        <v>1908</v>
      </c>
      <c r="P1876" s="196"/>
      <c r="Q1876" s="196"/>
      <c r="R1876" s="196"/>
      <c r="S1876" s="196"/>
      <c r="T1876" s="196"/>
      <c r="U1876" s="196"/>
      <c r="V1876" s="196"/>
      <c r="W1876" s="196"/>
      <c r="X1876" s="196"/>
      <c r="Y1876" s="196"/>
      <c r="Z1876" s="196"/>
      <c r="AA1876" s="196"/>
      <c r="AB1876" s="196"/>
      <c r="AC1876" s="197">
        <v>60</v>
      </c>
      <c r="AD1876" s="197"/>
    </row>
    <row r="1877" spans="1:30" x14ac:dyDescent="0.25">
      <c r="C1877" s="157" t="s">
        <v>2</v>
      </c>
      <c r="G1877" s="157" t="s">
        <v>2</v>
      </c>
      <c r="K1877" s="157" t="s">
        <v>2</v>
      </c>
      <c r="O1877" s="196" t="s">
        <v>1908</v>
      </c>
      <c r="P1877" s="196"/>
      <c r="Q1877" s="196"/>
      <c r="R1877" s="196"/>
      <c r="S1877" s="196"/>
      <c r="T1877" s="196"/>
      <c r="U1877" s="196"/>
      <c r="V1877" s="196"/>
      <c r="W1877" s="196"/>
      <c r="X1877" s="196"/>
      <c r="Y1877" s="196"/>
      <c r="Z1877" s="196"/>
      <c r="AA1877" s="196"/>
      <c r="AB1877" s="196"/>
      <c r="AC1877" s="197">
        <v>70</v>
      </c>
      <c r="AD1877" s="197"/>
    </row>
    <row r="1878" spans="1:30" x14ac:dyDescent="0.25">
      <c r="C1878" s="157" t="s">
        <v>2</v>
      </c>
      <c r="G1878" s="157" t="s">
        <v>2</v>
      </c>
      <c r="K1878" s="157" t="s">
        <v>2</v>
      </c>
      <c r="O1878" s="196" t="s">
        <v>1908</v>
      </c>
      <c r="P1878" s="196"/>
      <c r="Q1878" s="196"/>
      <c r="R1878" s="196"/>
      <c r="S1878" s="196"/>
      <c r="T1878" s="196"/>
      <c r="U1878" s="196"/>
      <c r="V1878" s="196"/>
      <c r="W1878" s="196"/>
      <c r="X1878" s="196"/>
      <c r="Y1878" s="196"/>
      <c r="Z1878" s="196"/>
      <c r="AA1878" s="196"/>
      <c r="AB1878" s="196"/>
      <c r="AC1878" s="197">
        <v>70</v>
      </c>
      <c r="AD1878" s="197"/>
    </row>
    <row r="1879" spans="1:30" ht="6" customHeight="1" x14ac:dyDescent="0.25"/>
    <row r="1880" spans="1:30" ht="16.5" customHeight="1" x14ac:dyDescent="0.25">
      <c r="A1880" s="182" t="s">
        <v>1909</v>
      </c>
      <c r="B1880" s="182"/>
      <c r="C1880" s="182"/>
      <c r="D1880" s="182"/>
      <c r="E1880" s="182"/>
      <c r="F1880" s="182"/>
      <c r="G1880" s="182"/>
      <c r="H1880" s="182"/>
      <c r="I1880" s="182"/>
      <c r="J1880" s="182"/>
      <c r="K1880" s="182"/>
      <c r="L1880" s="182"/>
      <c r="M1880" s="182"/>
      <c r="N1880" s="182"/>
      <c r="O1880" s="182"/>
      <c r="P1880" s="182"/>
      <c r="Q1880" s="182"/>
      <c r="R1880" s="182"/>
      <c r="S1880" s="182"/>
      <c r="U1880" s="157" t="s">
        <v>2</v>
      </c>
      <c r="W1880" s="157" t="s">
        <v>2</v>
      </c>
      <c r="Y1880" s="194" t="s">
        <v>1061</v>
      </c>
      <c r="Z1880" s="194"/>
      <c r="AC1880" s="195">
        <v>200</v>
      </c>
      <c r="AD1880" s="195"/>
    </row>
    <row r="1881" spans="1:30" ht="6.75" customHeight="1" x14ac:dyDescent="0.25"/>
    <row r="1882" spans="1:30" ht="6" customHeight="1" x14ac:dyDescent="0.25"/>
    <row r="1883" spans="1:30" ht="16.5" customHeight="1" x14ac:dyDescent="0.25">
      <c r="A1883" s="182" t="s">
        <v>1910</v>
      </c>
      <c r="B1883" s="182"/>
      <c r="C1883" s="182"/>
      <c r="D1883" s="182"/>
      <c r="E1883" s="182"/>
      <c r="F1883" s="182"/>
      <c r="G1883" s="182"/>
      <c r="H1883" s="182"/>
      <c r="I1883" s="182"/>
      <c r="J1883" s="182"/>
      <c r="K1883" s="182"/>
      <c r="L1883" s="182"/>
      <c r="M1883" s="182"/>
      <c r="N1883" s="182"/>
      <c r="O1883" s="182"/>
      <c r="P1883" s="182"/>
      <c r="Q1883" s="182"/>
      <c r="R1883" s="182"/>
      <c r="S1883" s="182"/>
      <c r="U1883" s="157" t="s">
        <v>2</v>
      </c>
      <c r="W1883" s="157" t="s">
        <v>2</v>
      </c>
      <c r="Y1883" s="194" t="s">
        <v>1911</v>
      </c>
      <c r="Z1883" s="194"/>
      <c r="AA1883" s="195">
        <v>1732459.45</v>
      </c>
      <c r="AB1883" s="195"/>
      <c r="AC1883" s="195"/>
      <c r="AD1883" s="195"/>
    </row>
    <row r="1884" spans="1:30" ht="7.5" customHeight="1" x14ac:dyDescent="0.25"/>
    <row r="1885" spans="1:30" ht="110.25" customHeight="1" x14ac:dyDescent="0.25"/>
    <row r="1886" spans="1:30" ht="12" customHeight="1" x14ac:dyDescent="0.25"/>
    <row r="1887" spans="1:30" ht="13.5" customHeight="1" x14ac:dyDescent="0.25">
      <c r="A1887" s="182" t="s">
        <v>380</v>
      </c>
      <c r="B1887" s="182"/>
      <c r="C1887" s="182"/>
      <c r="D1887" s="182"/>
      <c r="E1887" s="182"/>
      <c r="F1887" s="182"/>
      <c r="G1887" s="182"/>
      <c r="H1887" s="182"/>
      <c r="I1887" s="182"/>
      <c r="J1887" s="182"/>
      <c r="K1887" s="182"/>
      <c r="L1887" s="182"/>
      <c r="M1887" s="182"/>
      <c r="R1887" s="183" t="s">
        <v>1912</v>
      </c>
      <c r="S1887" s="183"/>
      <c r="T1887" s="183"/>
      <c r="U1887" s="183"/>
      <c r="V1887" s="183"/>
      <c r="W1887" s="183"/>
      <c r="X1887" s="183"/>
      <c r="Y1887" s="183"/>
      <c r="Z1887" s="183"/>
      <c r="AA1887" s="183"/>
      <c r="AB1887" s="183"/>
      <c r="AC1887" s="183"/>
      <c r="AD1887" s="183"/>
    </row>
  </sheetData>
  <mergeCells count="4524">
    <mergeCell ref="C1:AC1"/>
    <mergeCell ref="I3:P3"/>
    <mergeCell ref="S3:Y3"/>
    <mergeCell ref="A5:O5"/>
    <mergeCell ref="B6:D6"/>
    <mergeCell ref="F6:I6"/>
    <mergeCell ref="J6:L6"/>
    <mergeCell ref="N6:AA6"/>
    <mergeCell ref="AC6:AD6"/>
    <mergeCell ref="O11:AB11"/>
    <mergeCell ref="AC11:AD11"/>
    <mergeCell ref="O12:AB12"/>
    <mergeCell ref="AC12:AD12"/>
    <mergeCell ref="B13:D13"/>
    <mergeCell ref="F13:I13"/>
    <mergeCell ref="J13:L13"/>
    <mergeCell ref="N13:AA13"/>
    <mergeCell ref="AC13:AD13"/>
    <mergeCell ref="O9:AB9"/>
    <mergeCell ref="AC9:AD9"/>
    <mergeCell ref="B10:D10"/>
    <mergeCell ref="F10:I10"/>
    <mergeCell ref="J10:L10"/>
    <mergeCell ref="N10:AA10"/>
    <mergeCell ref="AC10:AD10"/>
    <mergeCell ref="B7:D7"/>
    <mergeCell ref="F7:I7"/>
    <mergeCell ref="J7:L7"/>
    <mergeCell ref="N7:AA7"/>
    <mergeCell ref="AC7:AD7"/>
    <mergeCell ref="O8:AB8"/>
    <mergeCell ref="AC8:AD8"/>
    <mergeCell ref="O19:AB19"/>
    <mergeCell ref="B20:D20"/>
    <mergeCell ref="F20:I20"/>
    <mergeCell ref="J20:L20"/>
    <mergeCell ref="N20:AA20"/>
    <mergeCell ref="AC20:AD20"/>
    <mergeCell ref="O17:AB17"/>
    <mergeCell ref="AC17:AD17"/>
    <mergeCell ref="B18:D18"/>
    <mergeCell ref="F18:I18"/>
    <mergeCell ref="J18:L18"/>
    <mergeCell ref="N18:AA18"/>
    <mergeCell ref="AC18:AD18"/>
    <mergeCell ref="O14:AB14"/>
    <mergeCell ref="AC14:AD14"/>
    <mergeCell ref="O15:AB15"/>
    <mergeCell ref="AC15:AD15"/>
    <mergeCell ref="O16:AB16"/>
    <mergeCell ref="AC16:AD16"/>
    <mergeCell ref="O25:AB25"/>
    <mergeCell ref="B26:D26"/>
    <mergeCell ref="F26:I26"/>
    <mergeCell ref="J26:L26"/>
    <mergeCell ref="N26:AA26"/>
    <mergeCell ref="AC26:AD26"/>
    <mergeCell ref="O23:AB23"/>
    <mergeCell ref="B24:D24"/>
    <mergeCell ref="F24:I24"/>
    <mergeCell ref="J24:L24"/>
    <mergeCell ref="N24:AA24"/>
    <mergeCell ref="AC24:AD24"/>
    <mergeCell ref="O21:AB21"/>
    <mergeCell ref="B22:D22"/>
    <mergeCell ref="F22:I22"/>
    <mergeCell ref="J22:L22"/>
    <mergeCell ref="N22:AA22"/>
    <mergeCell ref="AC22:AD22"/>
    <mergeCell ref="O32:AB32"/>
    <mergeCell ref="AC32:AD32"/>
    <mergeCell ref="O33:AB33"/>
    <mergeCell ref="AC33:AD33"/>
    <mergeCell ref="B34:D34"/>
    <mergeCell ref="F34:I34"/>
    <mergeCell ref="J34:L34"/>
    <mergeCell ref="N34:AA34"/>
    <mergeCell ref="AC34:AD34"/>
    <mergeCell ref="O30:AB30"/>
    <mergeCell ref="B31:D31"/>
    <mergeCell ref="F31:I31"/>
    <mergeCell ref="J31:L31"/>
    <mergeCell ref="N31:AA31"/>
    <mergeCell ref="AC31:AD31"/>
    <mergeCell ref="O27:AB27"/>
    <mergeCell ref="AC27:AD27"/>
    <mergeCell ref="O28:AB28"/>
    <mergeCell ref="AC28:AD28"/>
    <mergeCell ref="B29:D29"/>
    <mergeCell ref="F29:I29"/>
    <mergeCell ref="J29:L29"/>
    <mergeCell ref="N29:AA29"/>
    <mergeCell ref="AC29:AD29"/>
    <mergeCell ref="O40:AB40"/>
    <mergeCell ref="B41:D41"/>
    <mergeCell ref="F41:I41"/>
    <mergeCell ref="J41:L41"/>
    <mergeCell ref="N41:AA41"/>
    <mergeCell ref="AC41:AD41"/>
    <mergeCell ref="O37:AB37"/>
    <mergeCell ref="AC37:AD37"/>
    <mergeCell ref="O38:AB38"/>
    <mergeCell ref="AC38:AD38"/>
    <mergeCell ref="B39:D39"/>
    <mergeCell ref="F39:I39"/>
    <mergeCell ref="J39:L39"/>
    <mergeCell ref="N39:AA39"/>
    <mergeCell ref="AC39:AD39"/>
    <mergeCell ref="O35:AB35"/>
    <mergeCell ref="B36:D36"/>
    <mergeCell ref="F36:I36"/>
    <mergeCell ref="J36:L36"/>
    <mergeCell ref="N36:AA36"/>
    <mergeCell ref="AC36:AD36"/>
    <mergeCell ref="O45:AB45"/>
    <mergeCell ref="AC45:AD45"/>
    <mergeCell ref="O46:AB46"/>
    <mergeCell ref="AC46:AD46"/>
    <mergeCell ref="B47:D47"/>
    <mergeCell ref="F47:I47"/>
    <mergeCell ref="J47:L47"/>
    <mergeCell ref="N47:AA47"/>
    <mergeCell ref="AC47:AD47"/>
    <mergeCell ref="O42:AB42"/>
    <mergeCell ref="AC42:AD42"/>
    <mergeCell ref="O43:AB43"/>
    <mergeCell ref="AC43:AD43"/>
    <mergeCell ref="B44:D44"/>
    <mergeCell ref="F44:I44"/>
    <mergeCell ref="J44:L44"/>
    <mergeCell ref="N44:AA44"/>
    <mergeCell ref="AC44:AD44"/>
    <mergeCell ref="O54:AB54"/>
    <mergeCell ref="AC54:AD54"/>
    <mergeCell ref="O55:AB55"/>
    <mergeCell ref="AC55:AD55"/>
    <mergeCell ref="O56:AB56"/>
    <mergeCell ref="AC56:AD56"/>
    <mergeCell ref="O51:AB51"/>
    <mergeCell ref="AC51:AD51"/>
    <mergeCell ref="O52:AB52"/>
    <mergeCell ref="AC52:AD52"/>
    <mergeCell ref="O53:AB53"/>
    <mergeCell ref="AC53:AD53"/>
    <mergeCell ref="O48:AB48"/>
    <mergeCell ref="AC48:AD48"/>
    <mergeCell ref="O49:AB49"/>
    <mergeCell ref="AC49:AD49"/>
    <mergeCell ref="O50:AB50"/>
    <mergeCell ref="AC50:AD50"/>
    <mergeCell ref="B67:D67"/>
    <mergeCell ref="F67:I67"/>
    <mergeCell ref="J67:L67"/>
    <mergeCell ref="N67:AA67"/>
    <mergeCell ref="AC67:AD67"/>
    <mergeCell ref="B68:D68"/>
    <mergeCell ref="F68:I68"/>
    <mergeCell ref="J68:L68"/>
    <mergeCell ref="N68:AA68"/>
    <mergeCell ref="AC68:AD68"/>
    <mergeCell ref="A61:M61"/>
    <mergeCell ref="R61:AD61"/>
    <mergeCell ref="C62:AC62"/>
    <mergeCell ref="I64:P64"/>
    <mergeCell ref="S64:Y64"/>
    <mergeCell ref="A66:O66"/>
    <mergeCell ref="B57:D57"/>
    <mergeCell ref="F57:I57"/>
    <mergeCell ref="J57:L57"/>
    <mergeCell ref="N57:AA57"/>
    <mergeCell ref="AC57:AD57"/>
    <mergeCell ref="O58:AB58"/>
    <mergeCell ref="O73:AB73"/>
    <mergeCell ref="AC73:AD73"/>
    <mergeCell ref="O74:AB74"/>
    <mergeCell ref="AC74:AD74"/>
    <mergeCell ref="B75:D75"/>
    <mergeCell ref="F75:I75"/>
    <mergeCell ref="J75:L75"/>
    <mergeCell ref="N75:AA75"/>
    <mergeCell ref="AC75:AD75"/>
    <mergeCell ref="O71:AB71"/>
    <mergeCell ref="B72:D72"/>
    <mergeCell ref="F72:I72"/>
    <mergeCell ref="J72:L72"/>
    <mergeCell ref="N72:AA72"/>
    <mergeCell ref="AC72:AD72"/>
    <mergeCell ref="O69:AB69"/>
    <mergeCell ref="B70:D70"/>
    <mergeCell ref="F70:I70"/>
    <mergeCell ref="J70:L70"/>
    <mergeCell ref="N70:AA70"/>
    <mergeCell ref="AC70:AD70"/>
    <mergeCell ref="O80:AB80"/>
    <mergeCell ref="B81:D81"/>
    <mergeCell ref="F81:I81"/>
    <mergeCell ref="J81:L81"/>
    <mergeCell ref="N81:AA81"/>
    <mergeCell ref="AC81:AD81"/>
    <mergeCell ref="O78:AB78"/>
    <mergeCell ref="B79:D79"/>
    <mergeCell ref="F79:I79"/>
    <mergeCell ref="J79:L79"/>
    <mergeCell ref="N79:AA79"/>
    <mergeCell ref="AC79:AD79"/>
    <mergeCell ref="O76:AB76"/>
    <mergeCell ref="B77:D77"/>
    <mergeCell ref="F77:I77"/>
    <mergeCell ref="J77:L77"/>
    <mergeCell ref="N77:AA77"/>
    <mergeCell ref="AC77:AD77"/>
    <mergeCell ref="O86:AB86"/>
    <mergeCell ref="AC86:AD86"/>
    <mergeCell ref="O87:AB87"/>
    <mergeCell ref="AC87:AD87"/>
    <mergeCell ref="B88:D88"/>
    <mergeCell ref="F88:I88"/>
    <mergeCell ref="J88:L88"/>
    <mergeCell ref="N88:AA88"/>
    <mergeCell ref="AC88:AD88"/>
    <mergeCell ref="O84:AB84"/>
    <mergeCell ref="B85:D85"/>
    <mergeCell ref="F85:I85"/>
    <mergeCell ref="J85:L85"/>
    <mergeCell ref="N85:AA85"/>
    <mergeCell ref="AC85:AD85"/>
    <mergeCell ref="O82:AB82"/>
    <mergeCell ref="B83:D83"/>
    <mergeCell ref="F83:I83"/>
    <mergeCell ref="J83:L83"/>
    <mergeCell ref="N83:AA83"/>
    <mergeCell ref="AC83:AD83"/>
    <mergeCell ref="O93:AB93"/>
    <mergeCell ref="AC93:AD93"/>
    <mergeCell ref="O94:AB94"/>
    <mergeCell ref="AC94:AD94"/>
    <mergeCell ref="O95:AB95"/>
    <mergeCell ref="AC95:AD95"/>
    <mergeCell ref="O91:AB91"/>
    <mergeCell ref="B92:D92"/>
    <mergeCell ref="F92:I92"/>
    <mergeCell ref="J92:L92"/>
    <mergeCell ref="N92:AA92"/>
    <mergeCell ref="AC92:AD92"/>
    <mergeCell ref="O89:AB89"/>
    <mergeCell ref="B90:D90"/>
    <mergeCell ref="F90:I90"/>
    <mergeCell ref="J90:L90"/>
    <mergeCell ref="N90:AA90"/>
    <mergeCell ref="AC90:AD90"/>
    <mergeCell ref="O100:AB100"/>
    <mergeCell ref="AC100:AD100"/>
    <mergeCell ref="O101:AB101"/>
    <mergeCell ref="AC101:AD101"/>
    <mergeCell ref="B102:D102"/>
    <mergeCell ref="F102:I102"/>
    <mergeCell ref="J102:L102"/>
    <mergeCell ref="N102:AA102"/>
    <mergeCell ref="AC102:AD102"/>
    <mergeCell ref="O98:AB98"/>
    <mergeCell ref="AC98:AD98"/>
    <mergeCell ref="B99:D99"/>
    <mergeCell ref="F99:I99"/>
    <mergeCell ref="J99:L99"/>
    <mergeCell ref="N99:AA99"/>
    <mergeCell ref="AC99:AD99"/>
    <mergeCell ref="B96:D96"/>
    <mergeCell ref="F96:I96"/>
    <mergeCell ref="J96:L96"/>
    <mergeCell ref="N96:AA96"/>
    <mergeCell ref="AC96:AD96"/>
    <mergeCell ref="O97:AB97"/>
    <mergeCell ref="AC97:AD97"/>
    <mergeCell ref="O108:AB108"/>
    <mergeCell ref="B109:D109"/>
    <mergeCell ref="F109:I109"/>
    <mergeCell ref="J109:L109"/>
    <mergeCell ref="N109:AA109"/>
    <mergeCell ref="AC109:AD109"/>
    <mergeCell ref="O106:AB106"/>
    <mergeCell ref="B107:D107"/>
    <mergeCell ref="F107:I107"/>
    <mergeCell ref="J107:L107"/>
    <mergeCell ref="N107:AA107"/>
    <mergeCell ref="AC107:AD107"/>
    <mergeCell ref="O103:AB103"/>
    <mergeCell ref="AC103:AD103"/>
    <mergeCell ref="O104:AB104"/>
    <mergeCell ref="AC104:AD104"/>
    <mergeCell ref="B105:D105"/>
    <mergeCell ref="F105:I105"/>
    <mergeCell ref="J105:L105"/>
    <mergeCell ref="N105:AA105"/>
    <mergeCell ref="AC105:AD105"/>
    <mergeCell ref="O115:AB115"/>
    <mergeCell ref="AC115:AD115"/>
    <mergeCell ref="B116:D116"/>
    <mergeCell ref="F116:I116"/>
    <mergeCell ref="J116:L116"/>
    <mergeCell ref="N116:AA116"/>
    <mergeCell ref="AC116:AD116"/>
    <mergeCell ref="O112:AB112"/>
    <mergeCell ref="AC112:AD112"/>
    <mergeCell ref="O113:AB113"/>
    <mergeCell ref="AC113:AD113"/>
    <mergeCell ref="O114:AB114"/>
    <mergeCell ref="AC114:AD114"/>
    <mergeCell ref="O110:AB110"/>
    <mergeCell ref="B111:D111"/>
    <mergeCell ref="F111:I111"/>
    <mergeCell ref="J111:L111"/>
    <mergeCell ref="N111:AA111"/>
    <mergeCell ref="AC111:AD111"/>
    <mergeCell ref="A127:O127"/>
    <mergeCell ref="B128:D128"/>
    <mergeCell ref="F128:I128"/>
    <mergeCell ref="J128:L128"/>
    <mergeCell ref="N128:AA128"/>
    <mergeCell ref="AC128:AD128"/>
    <mergeCell ref="O119:AB119"/>
    <mergeCell ref="A122:M122"/>
    <mergeCell ref="R122:AD122"/>
    <mergeCell ref="C123:AC123"/>
    <mergeCell ref="I125:P125"/>
    <mergeCell ref="S125:Y125"/>
    <mergeCell ref="O117:AB117"/>
    <mergeCell ref="B118:D118"/>
    <mergeCell ref="F118:I118"/>
    <mergeCell ref="J118:L118"/>
    <mergeCell ref="N118:AA118"/>
    <mergeCell ref="AC118:AD118"/>
    <mergeCell ref="O133:AB133"/>
    <mergeCell ref="AC133:AD133"/>
    <mergeCell ref="B134:D134"/>
    <mergeCell ref="F134:I134"/>
    <mergeCell ref="J134:L134"/>
    <mergeCell ref="N134:AA134"/>
    <mergeCell ref="AC134:AD134"/>
    <mergeCell ref="B131:D131"/>
    <mergeCell ref="F131:I131"/>
    <mergeCell ref="J131:L131"/>
    <mergeCell ref="N131:AA131"/>
    <mergeCell ref="AC131:AD131"/>
    <mergeCell ref="O132:AB132"/>
    <mergeCell ref="AC132:AD132"/>
    <mergeCell ref="B129:D129"/>
    <mergeCell ref="F129:I129"/>
    <mergeCell ref="J129:L129"/>
    <mergeCell ref="N129:AA129"/>
    <mergeCell ref="AC129:AD129"/>
    <mergeCell ref="O130:AB130"/>
    <mergeCell ref="O139:AB139"/>
    <mergeCell ref="AC139:AD139"/>
    <mergeCell ref="O140:AB140"/>
    <mergeCell ref="AC140:AD140"/>
    <mergeCell ref="O141:AB141"/>
    <mergeCell ref="AC141:AD141"/>
    <mergeCell ref="O137:AB137"/>
    <mergeCell ref="B138:D138"/>
    <mergeCell ref="F138:I138"/>
    <mergeCell ref="J138:L138"/>
    <mergeCell ref="N138:AA138"/>
    <mergeCell ref="AC138:AD138"/>
    <mergeCell ref="O135:AB135"/>
    <mergeCell ref="B136:D136"/>
    <mergeCell ref="F136:I136"/>
    <mergeCell ref="J136:L136"/>
    <mergeCell ref="N136:AA136"/>
    <mergeCell ref="AC136:AD136"/>
    <mergeCell ref="O145:AB145"/>
    <mergeCell ref="AC145:AD145"/>
    <mergeCell ref="O146:AB146"/>
    <mergeCell ref="AC146:AD146"/>
    <mergeCell ref="B147:D147"/>
    <mergeCell ref="F147:I147"/>
    <mergeCell ref="J147:L147"/>
    <mergeCell ref="N147:AA147"/>
    <mergeCell ref="AC147:AD147"/>
    <mergeCell ref="O142:AB142"/>
    <mergeCell ref="AC142:AD142"/>
    <mergeCell ref="O143:AB143"/>
    <mergeCell ref="AC143:AD143"/>
    <mergeCell ref="B144:D144"/>
    <mergeCell ref="F144:I144"/>
    <mergeCell ref="J144:L144"/>
    <mergeCell ref="N144:AA144"/>
    <mergeCell ref="AC144:AD144"/>
    <mergeCell ref="A159:O159"/>
    <mergeCell ref="B160:D160"/>
    <mergeCell ref="F160:I160"/>
    <mergeCell ref="J160:L160"/>
    <mergeCell ref="N160:AA160"/>
    <mergeCell ref="AC160:AD160"/>
    <mergeCell ref="O151:AB151"/>
    <mergeCell ref="A154:M154"/>
    <mergeCell ref="R154:AD154"/>
    <mergeCell ref="C155:AC155"/>
    <mergeCell ref="I157:P157"/>
    <mergeCell ref="S157:Y157"/>
    <mergeCell ref="O148:AB148"/>
    <mergeCell ref="AC148:AD148"/>
    <mergeCell ref="O149:AB149"/>
    <mergeCell ref="AC149:AD149"/>
    <mergeCell ref="B150:D150"/>
    <mergeCell ref="F150:I150"/>
    <mergeCell ref="J150:L150"/>
    <mergeCell ref="N150:AA150"/>
    <mergeCell ref="AC150:AD150"/>
    <mergeCell ref="O166:AB166"/>
    <mergeCell ref="AC166:AD166"/>
    <mergeCell ref="O167:AB167"/>
    <mergeCell ref="AC167:AD167"/>
    <mergeCell ref="O168:AB168"/>
    <mergeCell ref="AC168:AD168"/>
    <mergeCell ref="O163:AB163"/>
    <mergeCell ref="AC163:AD163"/>
    <mergeCell ref="O164:AB164"/>
    <mergeCell ref="AC164:AD164"/>
    <mergeCell ref="O165:AB165"/>
    <mergeCell ref="AC165:AD165"/>
    <mergeCell ref="B161:D161"/>
    <mergeCell ref="F161:I161"/>
    <mergeCell ref="J161:L161"/>
    <mergeCell ref="N161:AA161"/>
    <mergeCell ref="AC161:AD161"/>
    <mergeCell ref="O162:AB162"/>
    <mergeCell ref="AC162:AD162"/>
    <mergeCell ref="O175:AB175"/>
    <mergeCell ref="AC175:AD175"/>
    <mergeCell ref="O176:AB176"/>
    <mergeCell ref="AC176:AD176"/>
    <mergeCell ref="O177:AB177"/>
    <mergeCell ref="AC177:AD177"/>
    <mergeCell ref="O172:AB172"/>
    <mergeCell ref="AC172:AD172"/>
    <mergeCell ref="O173:AB173"/>
    <mergeCell ref="AC173:AD173"/>
    <mergeCell ref="O174:AB174"/>
    <mergeCell ref="AC174:AD174"/>
    <mergeCell ref="O169:AB169"/>
    <mergeCell ref="AC169:AD169"/>
    <mergeCell ref="O170:AB170"/>
    <mergeCell ref="AC170:AD170"/>
    <mergeCell ref="O171:AB171"/>
    <mergeCell ref="AC171:AD171"/>
    <mergeCell ref="O184:AB184"/>
    <mergeCell ref="AC184:AD184"/>
    <mergeCell ref="O185:AB185"/>
    <mergeCell ref="AC185:AD185"/>
    <mergeCell ref="O186:AB186"/>
    <mergeCell ref="AC186:AD186"/>
    <mergeCell ref="O181:AB181"/>
    <mergeCell ref="AC181:AD181"/>
    <mergeCell ref="O182:AB182"/>
    <mergeCell ref="AC182:AD182"/>
    <mergeCell ref="O183:AB183"/>
    <mergeCell ref="AC183:AD183"/>
    <mergeCell ref="O178:AB178"/>
    <mergeCell ref="AC178:AD178"/>
    <mergeCell ref="O179:AB179"/>
    <mergeCell ref="AC179:AD179"/>
    <mergeCell ref="O180:AB180"/>
    <mergeCell ref="AC180:AD180"/>
    <mergeCell ref="B193:D193"/>
    <mergeCell ref="F193:I193"/>
    <mergeCell ref="J193:L193"/>
    <mergeCell ref="N193:AA193"/>
    <mergeCell ref="AC193:AD193"/>
    <mergeCell ref="O194:AB194"/>
    <mergeCell ref="O190:AB190"/>
    <mergeCell ref="AC190:AD190"/>
    <mergeCell ref="O191:AB191"/>
    <mergeCell ref="AC191:AD191"/>
    <mergeCell ref="O192:AB192"/>
    <mergeCell ref="AC192:AD192"/>
    <mergeCell ref="O187:AB187"/>
    <mergeCell ref="AC187:AD187"/>
    <mergeCell ref="O188:AB188"/>
    <mergeCell ref="AC188:AD188"/>
    <mergeCell ref="O189:AB189"/>
    <mergeCell ref="AC189:AD189"/>
    <mergeCell ref="B199:D199"/>
    <mergeCell ref="F199:I199"/>
    <mergeCell ref="J199:L199"/>
    <mergeCell ref="N199:AA199"/>
    <mergeCell ref="AC199:AD199"/>
    <mergeCell ref="O200:AB200"/>
    <mergeCell ref="B197:D197"/>
    <mergeCell ref="F197:I197"/>
    <mergeCell ref="J197:L197"/>
    <mergeCell ref="N197:AA197"/>
    <mergeCell ref="AC197:AD197"/>
    <mergeCell ref="O198:AB198"/>
    <mergeCell ref="B195:D195"/>
    <mergeCell ref="F195:I195"/>
    <mergeCell ref="J195:L195"/>
    <mergeCell ref="N195:AA195"/>
    <mergeCell ref="AC195:AD195"/>
    <mergeCell ref="O196:AB196"/>
    <mergeCell ref="O205:AB205"/>
    <mergeCell ref="AC205:AD205"/>
    <mergeCell ref="B206:D206"/>
    <mergeCell ref="F206:I206"/>
    <mergeCell ref="J206:L206"/>
    <mergeCell ref="N206:AA206"/>
    <mergeCell ref="AC206:AD206"/>
    <mergeCell ref="B203:D203"/>
    <mergeCell ref="F203:I203"/>
    <mergeCell ref="J203:L203"/>
    <mergeCell ref="N203:AA203"/>
    <mergeCell ref="AC203:AD203"/>
    <mergeCell ref="O204:AB204"/>
    <mergeCell ref="AC204:AD204"/>
    <mergeCell ref="B201:D201"/>
    <mergeCell ref="F201:I201"/>
    <mergeCell ref="J201:L201"/>
    <mergeCell ref="N201:AA201"/>
    <mergeCell ref="AC201:AD201"/>
    <mergeCell ref="O202:AB202"/>
    <mergeCell ref="O211:AB211"/>
    <mergeCell ref="AC211:AD211"/>
    <mergeCell ref="O212:AB212"/>
    <mergeCell ref="AC212:AD212"/>
    <mergeCell ref="A215:M215"/>
    <mergeCell ref="R215:AD215"/>
    <mergeCell ref="O209:AB209"/>
    <mergeCell ref="B210:D210"/>
    <mergeCell ref="F210:I210"/>
    <mergeCell ref="J210:L210"/>
    <mergeCell ref="N210:AA210"/>
    <mergeCell ref="AC210:AD210"/>
    <mergeCell ref="O207:AB207"/>
    <mergeCell ref="B208:D208"/>
    <mergeCell ref="F208:I208"/>
    <mergeCell ref="J208:L208"/>
    <mergeCell ref="N208:AA208"/>
    <mergeCell ref="AC208:AD208"/>
    <mergeCell ref="B224:D224"/>
    <mergeCell ref="F224:I224"/>
    <mergeCell ref="J224:L224"/>
    <mergeCell ref="N224:AA224"/>
    <mergeCell ref="AC224:AD224"/>
    <mergeCell ref="O225:AB225"/>
    <mergeCell ref="B222:D222"/>
    <mergeCell ref="F222:I222"/>
    <mergeCell ref="J222:L222"/>
    <mergeCell ref="N222:AA222"/>
    <mergeCell ref="AC222:AD222"/>
    <mergeCell ref="O223:AB223"/>
    <mergeCell ref="C216:AC216"/>
    <mergeCell ref="I218:P218"/>
    <mergeCell ref="S218:Y218"/>
    <mergeCell ref="A220:O220"/>
    <mergeCell ref="B221:D221"/>
    <mergeCell ref="F221:I221"/>
    <mergeCell ref="J221:L221"/>
    <mergeCell ref="N221:AA221"/>
    <mergeCell ref="AC221:AD221"/>
    <mergeCell ref="B230:D230"/>
    <mergeCell ref="F230:I230"/>
    <mergeCell ref="J230:L230"/>
    <mergeCell ref="N230:AA230"/>
    <mergeCell ref="AC230:AD230"/>
    <mergeCell ref="O231:AB231"/>
    <mergeCell ref="B228:D228"/>
    <mergeCell ref="F228:I228"/>
    <mergeCell ref="J228:L228"/>
    <mergeCell ref="N228:AA228"/>
    <mergeCell ref="AC228:AD228"/>
    <mergeCell ref="O229:AB229"/>
    <mergeCell ref="B226:D226"/>
    <mergeCell ref="F226:I226"/>
    <mergeCell ref="J226:L226"/>
    <mergeCell ref="N226:AA226"/>
    <mergeCell ref="AC226:AD226"/>
    <mergeCell ref="O227:AB227"/>
    <mergeCell ref="O237:AB237"/>
    <mergeCell ref="AC237:AD237"/>
    <mergeCell ref="O238:AB238"/>
    <mergeCell ref="AC238:AD238"/>
    <mergeCell ref="O239:AB239"/>
    <mergeCell ref="AC239:AD239"/>
    <mergeCell ref="O234:AB234"/>
    <mergeCell ref="AC234:AD234"/>
    <mergeCell ref="O235:AB235"/>
    <mergeCell ref="AC235:AD235"/>
    <mergeCell ref="O236:AB236"/>
    <mergeCell ref="AC236:AD236"/>
    <mergeCell ref="B232:D232"/>
    <mergeCell ref="F232:I232"/>
    <mergeCell ref="J232:L232"/>
    <mergeCell ref="N232:AA232"/>
    <mergeCell ref="AC232:AD232"/>
    <mergeCell ref="O233:AB233"/>
    <mergeCell ref="AC233:AD233"/>
    <mergeCell ref="O245:AB245"/>
    <mergeCell ref="B246:D246"/>
    <mergeCell ref="F246:I246"/>
    <mergeCell ref="J246:L246"/>
    <mergeCell ref="N246:AA246"/>
    <mergeCell ref="AC246:AD246"/>
    <mergeCell ref="O243:AB243"/>
    <mergeCell ref="B244:D244"/>
    <mergeCell ref="F244:I244"/>
    <mergeCell ref="J244:L244"/>
    <mergeCell ref="N244:AA244"/>
    <mergeCell ref="AC244:AD244"/>
    <mergeCell ref="O240:AB240"/>
    <mergeCell ref="AC240:AD240"/>
    <mergeCell ref="O241:AB241"/>
    <mergeCell ref="AC241:AD241"/>
    <mergeCell ref="B242:D242"/>
    <mergeCell ref="F242:I242"/>
    <mergeCell ref="J242:L242"/>
    <mergeCell ref="N242:AA242"/>
    <mergeCell ref="AC242:AD242"/>
    <mergeCell ref="O253:AB253"/>
    <mergeCell ref="AC253:AD253"/>
    <mergeCell ref="B254:D254"/>
    <mergeCell ref="F254:I254"/>
    <mergeCell ref="J254:L254"/>
    <mergeCell ref="N254:AA254"/>
    <mergeCell ref="AC254:AD254"/>
    <mergeCell ref="O250:AB250"/>
    <mergeCell ref="AC250:AD250"/>
    <mergeCell ref="O251:AB251"/>
    <mergeCell ref="AC251:AD251"/>
    <mergeCell ref="O252:AB252"/>
    <mergeCell ref="AC252:AD252"/>
    <mergeCell ref="O247:AB247"/>
    <mergeCell ref="AC247:AD247"/>
    <mergeCell ref="O248:AB248"/>
    <mergeCell ref="AC248:AD248"/>
    <mergeCell ref="O249:AB249"/>
    <mergeCell ref="AC249:AD249"/>
    <mergeCell ref="O260:AB260"/>
    <mergeCell ref="AC260:AD260"/>
    <mergeCell ref="O261:AB261"/>
    <mergeCell ref="AC261:AD261"/>
    <mergeCell ref="A264:M264"/>
    <mergeCell ref="R264:AD264"/>
    <mergeCell ref="O257:AB257"/>
    <mergeCell ref="AC257:AD257"/>
    <mergeCell ref="O258:AB258"/>
    <mergeCell ref="AC258:AD258"/>
    <mergeCell ref="B259:D259"/>
    <mergeCell ref="F259:I259"/>
    <mergeCell ref="J259:L259"/>
    <mergeCell ref="N259:AA259"/>
    <mergeCell ref="AC259:AD259"/>
    <mergeCell ref="O255:AB255"/>
    <mergeCell ref="B256:D256"/>
    <mergeCell ref="F256:I256"/>
    <mergeCell ref="J256:L256"/>
    <mergeCell ref="N256:AA256"/>
    <mergeCell ref="AC256:AD256"/>
    <mergeCell ref="O273:AB273"/>
    <mergeCell ref="AC273:AD273"/>
    <mergeCell ref="O274:AB274"/>
    <mergeCell ref="AC274:AD274"/>
    <mergeCell ref="O275:AB275"/>
    <mergeCell ref="AC275:AD275"/>
    <mergeCell ref="B271:D271"/>
    <mergeCell ref="F271:I271"/>
    <mergeCell ref="J271:L271"/>
    <mergeCell ref="N271:AA271"/>
    <mergeCell ref="AC271:AD271"/>
    <mergeCell ref="O272:AB272"/>
    <mergeCell ref="AC272:AD272"/>
    <mergeCell ref="C265:AC265"/>
    <mergeCell ref="I267:P267"/>
    <mergeCell ref="S267:Y267"/>
    <mergeCell ref="A269:O269"/>
    <mergeCell ref="B270:D270"/>
    <mergeCell ref="F270:I270"/>
    <mergeCell ref="J270:L270"/>
    <mergeCell ref="N270:AA270"/>
    <mergeCell ref="AC270:AD270"/>
    <mergeCell ref="O282:AB282"/>
    <mergeCell ref="AC282:AD282"/>
    <mergeCell ref="O283:AB283"/>
    <mergeCell ref="AC283:AD283"/>
    <mergeCell ref="O284:AB284"/>
    <mergeCell ref="AC284:AD284"/>
    <mergeCell ref="O279:AB279"/>
    <mergeCell ref="AC279:AD279"/>
    <mergeCell ref="O280:AB280"/>
    <mergeCell ref="AC280:AD280"/>
    <mergeCell ref="O281:AB281"/>
    <mergeCell ref="AC281:AD281"/>
    <mergeCell ref="O276:AB276"/>
    <mergeCell ref="AC276:AD276"/>
    <mergeCell ref="O277:AB277"/>
    <mergeCell ref="AC277:AD277"/>
    <mergeCell ref="O278:AB278"/>
    <mergeCell ref="AC278:AD278"/>
    <mergeCell ref="O291:AB291"/>
    <mergeCell ref="AC291:AD291"/>
    <mergeCell ref="O292:AB292"/>
    <mergeCell ref="AC292:AD292"/>
    <mergeCell ref="O293:AB293"/>
    <mergeCell ref="AC293:AD293"/>
    <mergeCell ref="O288:AB288"/>
    <mergeCell ref="AC288:AD288"/>
    <mergeCell ref="O289:AB289"/>
    <mergeCell ref="AC289:AD289"/>
    <mergeCell ref="O290:AB290"/>
    <mergeCell ref="AC290:AD290"/>
    <mergeCell ref="O285:AB285"/>
    <mergeCell ref="AC285:AD285"/>
    <mergeCell ref="O286:AB286"/>
    <mergeCell ref="AC286:AD286"/>
    <mergeCell ref="O287:AB287"/>
    <mergeCell ref="AC287:AD287"/>
    <mergeCell ref="B300:D300"/>
    <mergeCell ref="F300:I300"/>
    <mergeCell ref="J300:L300"/>
    <mergeCell ref="N300:AA300"/>
    <mergeCell ref="AC300:AD300"/>
    <mergeCell ref="O301:AB301"/>
    <mergeCell ref="AC301:AD301"/>
    <mergeCell ref="O297:AB297"/>
    <mergeCell ref="AC297:AD297"/>
    <mergeCell ref="O298:AB298"/>
    <mergeCell ref="AC298:AD298"/>
    <mergeCell ref="O299:AB299"/>
    <mergeCell ref="AC299:AD299"/>
    <mergeCell ref="O294:AB294"/>
    <mergeCell ref="AC294:AD294"/>
    <mergeCell ref="O295:AB295"/>
    <mergeCell ref="AC295:AD295"/>
    <mergeCell ref="O296:AB296"/>
    <mergeCell ref="AC296:AD296"/>
    <mergeCell ref="B308:D308"/>
    <mergeCell ref="F308:I308"/>
    <mergeCell ref="J308:L308"/>
    <mergeCell ref="N308:AA308"/>
    <mergeCell ref="AC308:AD308"/>
    <mergeCell ref="O309:AB309"/>
    <mergeCell ref="AC309:AD309"/>
    <mergeCell ref="O305:AB305"/>
    <mergeCell ref="AC305:AD305"/>
    <mergeCell ref="O306:AB306"/>
    <mergeCell ref="AC306:AD306"/>
    <mergeCell ref="O307:AB307"/>
    <mergeCell ref="AC307:AD307"/>
    <mergeCell ref="O302:AB302"/>
    <mergeCell ref="AC302:AD302"/>
    <mergeCell ref="O303:AB303"/>
    <mergeCell ref="AC303:AD303"/>
    <mergeCell ref="B304:D304"/>
    <mergeCell ref="F304:I304"/>
    <mergeCell ref="J304:L304"/>
    <mergeCell ref="N304:AA304"/>
    <mergeCell ref="AC304:AD304"/>
    <mergeCell ref="O314:AB314"/>
    <mergeCell ref="A317:M317"/>
    <mergeCell ref="R317:AD317"/>
    <mergeCell ref="C318:AC318"/>
    <mergeCell ref="I320:P320"/>
    <mergeCell ref="S320:Y320"/>
    <mergeCell ref="O312:AB312"/>
    <mergeCell ref="B313:D313"/>
    <mergeCell ref="F313:I313"/>
    <mergeCell ref="J313:L313"/>
    <mergeCell ref="N313:AA313"/>
    <mergeCell ref="AC313:AD313"/>
    <mergeCell ref="O310:AB310"/>
    <mergeCell ref="AC310:AD310"/>
    <mergeCell ref="B311:D311"/>
    <mergeCell ref="F311:I311"/>
    <mergeCell ref="J311:L311"/>
    <mergeCell ref="N311:AA311"/>
    <mergeCell ref="AC311:AD311"/>
    <mergeCell ref="O326:AB326"/>
    <mergeCell ref="AC326:AD326"/>
    <mergeCell ref="O327:AB327"/>
    <mergeCell ref="AC327:AD327"/>
    <mergeCell ref="O328:AB328"/>
    <mergeCell ref="AC328:AD328"/>
    <mergeCell ref="B324:D324"/>
    <mergeCell ref="F324:I324"/>
    <mergeCell ref="J324:L324"/>
    <mergeCell ref="N324:AA324"/>
    <mergeCell ref="AC324:AD324"/>
    <mergeCell ref="O325:AB325"/>
    <mergeCell ref="AC325:AD325"/>
    <mergeCell ref="A322:O322"/>
    <mergeCell ref="B323:D323"/>
    <mergeCell ref="F323:I323"/>
    <mergeCell ref="J323:L323"/>
    <mergeCell ref="N323:AA323"/>
    <mergeCell ref="AC323:AD323"/>
    <mergeCell ref="O335:AB335"/>
    <mergeCell ref="AC335:AD335"/>
    <mergeCell ref="O336:AB336"/>
    <mergeCell ref="AC336:AD336"/>
    <mergeCell ref="O337:AB337"/>
    <mergeCell ref="AC337:AD337"/>
    <mergeCell ref="O332:AB332"/>
    <mergeCell ref="AC332:AD332"/>
    <mergeCell ref="O333:AB333"/>
    <mergeCell ref="AC333:AD333"/>
    <mergeCell ref="O334:AB334"/>
    <mergeCell ref="AC334:AD334"/>
    <mergeCell ref="O329:AB329"/>
    <mergeCell ref="AC329:AD329"/>
    <mergeCell ref="O330:AB330"/>
    <mergeCell ref="AC330:AD330"/>
    <mergeCell ref="O331:AB331"/>
    <mergeCell ref="AC331:AD331"/>
    <mergeCell ref="B343:D343"/>
    <mergeCell ref="F343:I343"/>
    <mergeCell ref="J343:L343"/>
    <mergeCell ref="N343:AA343"/>
    <mergeCell ref="AC343:AD343"/>
    <mergeCell ref="O344:AB344"/>
    <mergeCell ref="AC344:AD344"/>
    <mergeCell ref="O340:AB340"/>
    <mergeCell ref="AC340:AD340"/>
    <mergeCell ref="O341:AB341"/>
    <mergeCell ref="AC341:AD341"/>
    <mergeCell ref="O342:AB342"/>
    <mergeCell ref="AC342:AD342"/>
    <mergeCell ref="O338:AB338"/>
    <mergeCell ref="AC338:AD338"/>
    <mergeCell ref="B339:D339"/>
    <mergeCell ref="F339:I339"/>
    <mergeCell ref="J339:L339"/>
    <mergeCell ref="N339:AA339"/>
    <mergeCell ref="AC339:AD339"/>
    <mergeCell ref="O350:AB350"/>
    <mergeCell ref="B351:D351"/>
    <mergeCell ref="F351:I351"/>
    <mergeCell ref="J351:L351"/>
    <mergeCell ref="N351:AA351"/>
    <mergeCell ref="AC351:AD351"/>
    <mergeCell ref="O347:AB347"/>
    <mergeCell ref="AC347:AD347"/>
    <mergeCell ref="O348:AB348"/>
    <mergeCell ref="AC348:AD348"/>
    <mergeCell ref="B349:D349"/>
    <mergeCell ref="F349:I349"/>
    <mergeCell ref="J349:L349"/>
    <mergeCell ref="N349:AA349"/>
    <mergeCell ref="AC349:AD349"/>
    <mergeCell ref="O345:AB345"/>
    <mergeCell ref="AC345:AD345"/>
    <mergeCell ref="B346:D346"/>
    <mergeCell ref="F346:I346"/>
    <mergeCell ref="J346:L346"/>
    <mergeCell ref="N346:AA346"/>
    <mergeCell ref="AC346:AD346"/>
    <mergeCell ref="O358:AB358"/>
    <mergeCell ref="AC358:AD358"/>
    <mergeCell ref="O359:AB359"/>
    <mergeCell ref="AC359:AD359"/>
    <mergeCell ref="O360:AB360"/>
    <mergeCell ref="AC360:AD360"/>
    <mergeCell ref="O355:AB355"/>
    <mergeCell ref="AC355:AD355"/>
    <mergeCell ref="O356:AB356"/>
    <mergeCell ref="AC356:AD356"/>
    <mergeCell ref="O357:AB357"/>
    <mergeCell ref="AC357:AD357"/>
    <mergeCell ref="O352:AB352"/>
    <mergeCell ref="AC352:AD352"/>
    <mergeCell ref="O353:AB353"/>
    <mergeCell ref="AC353:AD353"/>
    <mergeCell ref="B354:D354"/>
    <mergeCell ref="F354:I354"/>
    <mergeCell ref="J354:L354"/>
    <mergeCell ref="N354:AA354"/>
    <mergeCell ref="AC354:AD354"/>
    <mergeCell ref="O367:AB367"/>
    <mergeCell ref="AC367:AD367"/>
    <mergeCell ref="O368:AB368"/>
    <mergeCell ref="AC368:AD368"/>
    <mergeCell ref="O369:AB369"/>
    <mergeCell ref="AC369:AD369"/>
    <mergeCell ref="O364:AB364"/>
    <mergeCell ref="AC364:AD364"/>
    <mergeCell ref="O365:AB365"/>
    <mergeCell ref="AC365:AD365"/>
    <mergeCell ref="O366:AB366"/>
    <mergeCell ref="AC366:AD366"/>
    <mergeCell ref="O361:AB361"/>
    <mergeCell ref="AC361:AD361"/>
    <mergeCell ref="O362:AB362"/>
    <mergeCell ref="AC362:AD362"/>
    <mergeCell ref="O363:AB363"/>
    <mergeCell ref="AC363:AD363"/>
    <mergeCell ref="O375:AB375"/>
    <mergeCell ref="A378:M378"/>
    <mergeCell ref="R378:AD378"/>
    <mergeCell ref="C379:AC379"/>
    <mergeCell ref="I381:P381"/>
    <mergeCell ref="S381:Y381"/>
    <mergeCell ref="O373:AB373"/>
    <mergeCell ref="B374:D374"/>
    <mergeCell ref="F374:I374"/>
    <mergeCell ref="J374:L374"/>
    <mergeCell ref="N374:AA374"/>
    <mergeCell ref="AC374:AD374"/>
    <mergeCell ref="O370:AB370"/>
    <mergeCell ref="AC370:AD370"/>
    <mergeCell ref="O371:AB371"/>
    <mergeCell ref="AC371:AD371"/>
    <mergeCell ref="B372:D372"/>
    <mergeCell ref="F372:I372"/>
    <mergeCell ref="J372:L372"/>
    <mergeCell ref="N372:AA372"/>
    <mergeCell ref="AC372:AD372"/>
    <mergeCell ref="B387:D387"/>
    <mergeCell ref="F387:I387"/>
    <mergeCell ref="J387:L387"/>
    <mergeCell ref="N387:AA387"/>
    <mergeCell ref="AC387:AD387"/>
    <mergeCell ref="O388:AB388"/>
    <mergeCell ref="B385:D385"/>
    <mergeCell ref="F385:I385"/>
    <mergeCell ref="J385:L385"/>
    <mergeCell ref="N385:AA385"/>
    <mergeCell ref="AC385:AD385"/>
    <mergeCell ref="O386:AB386"/>
    <mergeCell ref="A383:O383"/>
    <mergeCell ref="B384:D384"/>
    <mergeCell ref="F384:I384"/>
    <mergeCell ref="J384:L384"/>
    <mergeCell ref="N384:AA384"/>
    <mergeCell ref="AC384:AD384"/>
    <mergeCell ref="O393:AB393"/>
    <mergeCell ref="AC393:AD393"/>
    <mergeCell ref="O394:AB394"/>
    <mergeCell ref="AC394:AD394"/>
    <mergeCell ref="O395:AB395"/>
    <mergeCell ref="AC395:AD395"/>
    <mergeCell ref="B391:D391"/>
    <mergeCell ref="F391:I391"/>
    <mergeCell ref="J391:L391"/>
    <mergeCell ref="N391:AA391"/>
    <mergeCell ref="AC391:AD391"/>
    <mergeCell ref="O392:AB392"/>
    <mergeCell ref="AC392:AD392"/>
    <mergeCell ref="B389:D389"/>
    <mergeCell ref="F389:I389"/>
    <mergeCell ref="J389:L389"/>
    <mergeCell ref="N389:AA389"/>
    <mergeCell ref="AC389:AD389"/>
    <mergeCell ref="O390:AB390"/>
    <mergeCell ref="O400:AB400"/>
    <mergeCell ref="B401:D401"/>
    <mergeCell ref="F401:I401"/>
    <mergeCell ref="J401:L401"/>
    <mergeCell ref="N401:AA401"/>
    <mergeCell ref="AC401:AD401"/>
    <mergeCell ref="O398:AB398"/>
    <mergeCell ref="AC398:AD398"/>
    <mergeCell ref="B399:D399"/>
    <mergeCell ref="F399:I399"/>
    <mergeCell ref="J399:L399"/>
    <mergeCell ref="N399:AA399"/>
    <mergeCell ref="AC399:AD399"/>
    <mergeCell ref="B396:D396"/>
    <mergeCell ref="F396:I396"/>
    <mergeCell ref="J396:L396"/>
    <mergeCell ref="N396:AA396"/>
    <mergeCell ref="AC396:AD396"/>
    <mergeCell ref="O397:AB397"/>
    <mergeCell ref="AC397:AD397"/>
    <mergeCell ref="O406:AB406"/>
    <mergeCell ref="AC406:AD406"/>
    <mergeCell ref="O407:AB407"/>
    <mergeCell ref="AC407:AD407"/>
    <mergeCell ref="B408:D408"/>
    <mergeCell ref="F408:I408"/>
    <mergeCell ref="J408:L408"/>
    <mergeCell ref="N408:AA408"/>
    <mergeCell ref="AC408:AD408"/>
    <mergeCell ref="O404:AB404"/>
    <mergeCell ref="B405:D405"/>
    <mergeCell ref="F405:I405"/>
    <mergeCell ref="J405:L405"/>
    <mergeCell ref="N405:AA405"/>
    <mergeCell ref="AC405:AD405"/>
    <mergeCell ref="O402:AB402"/>
    <mergeCell ref="B403:D403"/>
    <mergeCell ref="F403:I403"/>
    <mergeCell ref="J403:L403"/>
    <mergeCell ref="N403:AA403"/>
    <mergeCell ref="AC403:AD403"/>
    <mergeCell ref="O413:AB413"/>
    <mergeCell ref="B414:D414"/>
    <mergeCell ref="F414:I414"/>
    <mergeCell ref="J414:L414"/>
    <mergeCell ref="N414:AA414"/>
    <mergeCell ref="AC414:AD414"/>
    <mergeCell ref="O411:AB411"/>
    <mergeCell ref="B412:D412"/>
    <mergeCell ref="F412:I412"/>
    <mergeCell ref="J412:L412"/>
    <mergeCell ref="N412:AA412"/>
    <mergeCell ref="AC412:AD412"/>
    <mergeCell ref="O409:AB409"/>
    <mergeCell ref="B410:D410"/>
    <mergeCell ref="F410:I410"/>
    <mergeCell ref="J410:L410"/>
    <mergeCell ref="N410:AA410"/>
    <mergeCell ref="AC410:AD410"/>
    <mergeCell ref="O419:AB419"/>
    <mergeCell ref="B420:D420"/>
    <mergeCell ref="F420:I420"/>
    <mergeCell ref="J420:L420"/>
    <mergeCell ref="N420:AA420"/>
    <mergeCell ref="AC420:AD420"/>
    <mergeCell ref="O417:AB417"/>
    <mergeCell ref="B418:D418"/>
    <mergeCell ref="F418:I418"/>
    <mergeCell ref="J418:L418"/>
    <mergeCell ref="N418:AA418"/>
    <mergeCell ref="AC418:AD418"/>
    <mergeCell ref="O415:AB415"/>
    <mergeCell ref="B416:D416"/>
    <mergeCell ref="F416:I416"/>
    <mergeCell ref="J416:L416"/>
    <mergeCell ref="N416:AA416"/>
    <mergeCell ref="AC416:AD416"/>
    <mergeCell ref="O426:AB426"/>
    <mergeCell ref="B427:D427"/>
    <mergeCell ref="F427:I427"/>
    <mergeCell ref="J427:L427"/>
    <mergeCell ref="N427:AA427"/>
    <mergeCell ref="AC427:AD427"/>
    <mergeCell ref="O423:AB423"/>
    <mergeCell ref="AC423:AD423"/>
    <mergeCell ref="O424:AB424"/>
    <mergeCell ref="AC424:AD424"/>
    <mergeCell ref="B425:D425"/>
    <mergeCell ref="F425:I425"/>
    <mergeCell ref="J425:L425"/>
    <mergeCell ref="N425:AA425"/>
    <mergeCell ref="AC425:AD425"/>
    <mergeCell ref="O421:AB421"/>
    <mergeCell ref="B422:D422"/>
    <mergeCell ref="F422:I422"/>
    <mergeCell ref="J422:L422"/>
    <mergeCell ref="N422:AA422"/>
    <mergeCell ref="AC422:AD422"/>
    <mergeCell ref="B439:D439"/>
    <mergeCell ref="F439:I439"/>
    <mergeCell ref="J439:L439"/>
    <mergeCell ref="N439:AA439"/>
    <mergeCell ref="AC439:AD439"/>
    <mergeCell ref="O440:AB440"/>
    <mergeCell ref="AC440:AD440"/>
    <mergeCell ref="C433:AC433"/>
    <mergeCell ref="I435:P435"/>
    <mergeCell ref="S435:Y435"/>
    <mergeCell ref="A437:O437"/>
    <mergeCell ref="B438:D438"/>
    <mergeCell ref="F438:I438"/>
    <mergeCell ref="J438:L438"/>
    <mergeCell ref="N438:AA438"/>
    <mergeCell ref="AC438:AD438"/>
    <mergeCell ref="O428:AB428"/>
    <mergeCell ref="AC428:AD428"/>
    <mergeCell ref="O429:AB429"/>
    <mergeCell ref="AC429:AD429"/>
    <mergeCell ref="A432:M432"/>
    <mergeCell ref="R432:AD432"/>
    <mergeCell ref="O447:AB447"/>
    <mergeCell ref="AC447:AD447"/>
    <mergeCell ref="O448:AB448"/>
    <mergeCell ref="AC448:AD448"/>
    <mergeCell ref="O449:AB449"/>
    <mergeCell ref="AC449:AD449"/>
    <mergeCell ref="O444:AB444"/>
    <mergeCell ref="AC444:AD444"/>
    <mergeCell ref="O445:AB445"/>
    <mergeCell ref="AC445:AD445"/>
    <mergeCell ref="O446:AB446"/>
    <mergeCell ref="AC446:AD446"/>
    <mergeCell ref="O441:AB441"/>
    <mergeCell ref="AC441:AD441"/>
    <mergeCell ref="O442:AB442"/>
    <mergeCell ref="AC442:AD442"/>
    <mergeCell ref="O443:AB443"/>
    <mergeCell ref="AC443:AD443"/>
    <mergeCell ref="O456:AB456"/>
    <mergeCell ref="AC456:AD456"/>
    <mergeCell ref="O457:AB457"/>
    <mergeCell ref="AC457:AD457"/>
    <mergeCell ref="O458:AB458"/>
    <mergeCell ref="AC458:AD458"/>
    <mergeCell ref="O453:AB453"/>
    <mergeCell ref="AC453:AD453"/>
    <mergeCell ref="O454:AB454"/>
    <mergeCell ref="AC454:AD454"/>
    <mergeCell ref="O455:AB455"/>
    <mergeCell ref="AC455:AD455"/>
    <mergeCell ref="O450:AB450"/>
    <mergeCell ref="AC450:AD450"/>
    <mergeCell ref="O451:AB451"/>
    <mergeCell ref="AC451:AD451"/>
    <mergeCell ref="O452:AB452"/>
    <mergeCell ref="AC452:AD452"/>
    <mergeCell ref="O465:AB465"/>
    <mergeCell ref="AC465:AD465"/>
    <mergeCell ref="O466:AB466"/>
    <mergeCell ref="AC466:AD466"/>
    <mergeCell ref="O467:AB467"/>
    <mergeCell ref="AC467:AD467"/>
    <mergeCell ref="O462:AB462"/>
    <mergeCell ref="AC462:AD462"/>
    <mergeCell ref="O463:AB463"/>
    <mergeCell ref="AC463:AD463"/>
    <mergeCell ref="O464:AB464"/>
    <mergeCell ref="AC464:AD464"/>
    <mergeCell ref="O459:AB459"/>
    <mergeCell ref="AC459:AD459"/>
    <mergeCell ref="O460:AB460"/>
    <mergeCell ref="AC460:AD460"/>
    <mergeCell ref="O461:AB461"/>
    <mergeCell ref="AC461:AD461"/>
    <mergeCell ref="O474:AB474"/>
    <mergeCell ref="AC474:AD474"/>
    <mergeCell ref="O475:AB475"/>
    <mergeCell ref="AC475:AD475"/>
    <mergeCell ref="B476:D476"/>
    <mergeCell ref="F476:I476"/>
    <mergeCell ref="J476:L476"/>
    <mergeCell ref="N476:AA476"/>
    <mergeCell ref="AC476:AD476"/>
    <mergeCell ref="O471:AB471"/>
    <mergeCell ref="AC471:AD471"/>
    <mergeCell ref="O472:AB472"/>
    <mergeCell ref="AC472:AD472"/>
    <mergeCell ref="O473:AB473"/>
    <mergeCell ref="AC473:AD473"/>
    <mergeCell ref="O468:AB468"/>
    <mergeCell ref="AC468:AD468"/>
    <mergeCell ref="O469:AB469"/>
    <mergeCell ref="AC469:AD469"/>
    <mergeCell ref="O470:AB470"/>
    <mergeCell ref="AC470:AD470"/>
    <mergeCell ref="O482:AB482"/>
    <mergeCell ref="AC482:AD482"/>
    <mergeCell ref="O483:AB483"/>
    <mergeCell ref="AC483:AD483"/>
    <mergeCell ref="O484:AB484"/>
    <mergeCell ref="AC484:AD484"/>
    <mergeCell ref="O479:AB479"/>
    <mergeCell ref="AC479:AD479"/>
    <mergeCell ref="O480:AB480"/>
    <mergeCell ref="AC480:AD480"/>
    <mergeCell ref="O481:AB481"/>
    <mergeCell ref="AC481:AD481"/>
    <mergeCell ref="O477:AB477"/>
    <mergeCell ref="B478:D478"/>
    <mergeCell ref="F478:I478"/>
    <mergeCell ref="J478:L478"/>
    <mergeCell ref="N478:AA478"/>
    <mergeCell ref="AC478:AD478"/>
    <mergeCell ref="O489:AB489"/>
    <mergeCell ref="AC489:AD489"/>
    <mergeCell ref="O490:AB490"/>
    <mergeCell ref="AC490:AD490"/>
    <mergeCell ref="A493:M493"/>
    <mergeCell ref="R493:AD493"/>
    <mergeCell ref="B487:D487"/>
    <mergeCell ref="F487:I487"/>
    <mergeCell ref="J487:L487"/>
    <mergeCell ref="N487:AA487"/>
    <mergeCell ref="AC487:AD487"/>
    <mergeCell ref="O488:AB488"/>
    <mergeCell ref="AC488:AD488"/>
    <mergeCell ref="B485:D485"/>
    <mergeCell ref="F485:I485"/>
    <mergeCell ref="J485:L485"/>
    <mergeCell ref="N485:AA485"/>
    <mergeCell ref="AC485:AD485"/>
    <mergeCell ref="O486:AB486"/>
    <mergeCell ref="B502:D502"/>
    <mergeCell ref="F502:I502"/>
    <mergeCell ref="J502:L502"/>
    <mergeCell ref="N502:AA502"/>
    <mergeCell ref="AC502:AD502"/>
    <mergeCell ref="O503:AB503"/>
    <mergeCell ref="B500:D500"/>
    <mergeCell ref="F500:I500"/>
    <mergeCell ref="J500:L500"/>
    <mergeCell ref="N500:AA500"/>
    <mergeCell ref="AC500:AD500"/>
    <mergeCell ref="O501:AB501"/>
    <mergeCell ref="C494:AC494"/>
    <mergeCell ref="I496:P496"/>
    <mergeCell ref="S496:Y496"/>
    <mergeCell ref="A498:O498"/>
    <mergeCell ref="B499:D499"/>
    <mergeCell ref="F499:I499"/>
    <mergeCell ref="J499:L499"/>
    <mergeCell ref="N499:AA499"/>
    <mergeCell ref="AC499:AD499"/>
    <mergeCell ref="O508:AB508"/>
    <mergeCell ref="AC508:AD508"/>
    <mergeCell ref="O509:AB509"/>
    <mergeCell ref="AC509:AD509"/>
    <mergeCell ref="O510:AB510"/>
    <mergeCell ref="AC510:AD510"/>
    <mergeCell ref="B506:D506"/>
    <mergeCell ref="F506:I506"/>
    <mergeCell ref="J506:L506"/>
    <mergeCell ref="N506:AA506"/>
    <mergeCell ref="AC506:AD506"/>
    <mergeCell ref="O507:AB507"/>
    <mergeCell ref="AC507:AD507"/>
    <mergeCell ref="B504:D504"/>
    <mergeCell ref="F504:I504"/>
    <mergeCell ref="J504:L504"/>
    <mergeCell ref="N504:AA504"/>
    <mergeCell ref="AC504:AD504"/>
    <mergeCell ref="O505:AB505"/>
    <mergeCell ref="O516:AB516"/>
    <mergeCell ref="B517:D517"/>
    <mergeCell ref="F517:I517"/>
    <mergeCell ref="J517:L517"/>
    <mergeCell ref="N517:AA517"/>
    <mergeCell ref="AC517:AD517"/>
    <mergeCell ref="O514:AB514"/>
    <mergeCell ref="AC514:AD514"/>
    <mergeCell ref="B515:D515"/>
    <mergeCell ref="F515:I515"/>
    <mergeCell ref="J515:L515"/>
    <mergeCell ref="N515:AA515"/>
    <mergeCell ref="AC515:AD515"/>
    <mergeCell ref="O511:AB511"/>
    <mergeCell ref="AC511:AD511"/>
    <mergeCell ref="O512:AB512"/>
    <mergeCell ref="AC512:AD512"/>
    <mergeCell ref="O513:AB513"/>
    <mergeCell ref="AC513:AD513"/>
    <mergeCell ref="O522:AB522"/>
    <mergeCell ref="B523:D523"/>
    <mergeCell ref="F523:I523"/>
    <mergeCell ref="J523:L523"/>
    <mergeCell ref="N523:AA523"/>
    <mergeCell ref="AC523:AD523"/>
    <mergeCell ref="O520:AB520"/>
    <mergeCell ref="B521:D521"/>
    <mergeCell ref="F521:I521"/>
    <mergeCell ref="J521:L521"/>
    <mergeCell ref="N521:AA521"/>
    <mergeCell ref="AC521:AD521"/>
    <mergeCell ref="O518:AB518"/>
    <mergeCell ref="B519:D519"/>
    <mergeCell ref="F519:I519"/>
    <mergeCell ref="J519:L519"/>
    <mergeCell ref="N519:AA519"/>
    <mergeCell ref="AC519:AD519"/>
    <mergeCell ref="O529:AB529"/>
    <mergeCell ref="B530:D530"/>
    <mergeCell ref="F530:I530"/>
    <mergeCell ref="J530:L530"/>
    <mergeCell ref="N530:AA530"/>
    <mergeCell ref="AC530:AD530"/>
    <mergeCell ref="O527:AB527"/>
    <mergeCell ref="B528:D528"/>
    <mergeCell ref="F528:I528"/>
    <mergeCell ref="J528:L528"/>
    <mergeCell ref="N528:AA528"/>
    <mergeCell ref="AC528:AD528"/>
    <mergeCell ref="O524:AB524"/>
    <mergeCell ref="AC524:AD524"/>
    <mergeCell ref="O525:AB525"/>
    <mergeCell ref="AC525:AD525"/>
    <mergeCell ref="B526:D526"/>
    <mergeCell ref="F526:I526"/>
    <mergeCell ref="J526:L526"/>
    <mergeCell ref="N526:AA526"/>
    <mergeCell ref="AC526:AD526"/>
    <mergeCell ref="O537:AB537"/>
    <mergeCell ref="AC537:AD537"/>
    <mergeCell ref="O538:AB538"/>
    <mergeCell ref="AC538:AD538"/>
    <mergeCell ref="O539:AB539"/>
    <mergeCell ref="AC539:AD539"/>
    <mergeCell ref="O534:AB534"/>
    <mergeCell ref="AC534:AD534"/>
    <mergeCell ref="O535:AB535"/>
    <mergeCell ref="AC535:AD535"/>
    <mergeCell ref="O536:AB536"/>
    <mergeCell ref="AC536:AD536"/>
    <mergeCell ref="O531:AB531"/>
    <mergeCell ref="AC531:AD531"/>
    <mergeCell ref="O532:AB532"/>
    <mergeCell ref="AC532:AD532"/>
    <mergeCell ref="O533:AB533"/>
    <mergeCell ref="AC533:AD533"/>
    <mergeCell ref="O545:AB545"/>
    <mergeCell ref="B546:D546"/>
    <mergeCell ref="F546:I546"/>
    <mergeCell ref="J546:L546"/>
    <mergeCell ref="N546:AA546"/>
    <mergeCell ref="AC546:AD546"/>
    <mergeCell ref="O543:AB543"/>
    <mergeCell ref="AC543:AD543"/>
    <mergeCell ref="B544:D544"/>
    <mergeCell ref="F544:I544"/>
    <mergeCell ref="J544:L544"/>
    <mergeCell ref="N544:AA544"/>
    <mergeCell ref="AC544:AD544"/>
    <mergeCell ref="O540:AB540"/>
    <mergeCell ref="AC540:AD540"/>
    <mergeCell ref="O541:AB541"/>
    <mergeCell ref="AC541:AD541"/>
    <mergeCell ref="O542:AB542"/>
    <mergeCell ref="AC542:AD542"/>
    <mergeCell ref="A557:O557"/>
    <mergeCell ref="B558:D558"/>
    <mergeCell ref="F558:I558"/>
    <mergeCell ref="J558:L558"/>
    <mergeCell ref="N558:AA558"/>
    <mergeCell ref="AC558:AD558"/>
    <mergeCell ref="O549:AB549"/>
    <mergeCell ref="A552:M552"/>
    <mergeCell ref="R552:AD552"/>
    <mergeCell ref="C553:AC553"/>
    <mergeCell ref="I555:P555"/>
    <mergeCell ref="S555:Y555"/>
    <mergeCell ref="O547:AB547"/>
    <mergeCell ref="B548:D548"/>
    <mergeCell ref="F548:I548"/>
    <mergeCell ref="J548:L548"/>
    <mergeCell ref="N548:AA548"/>
    <mergeCell ref="AC548:AD548"/>
    <mergeCell ref="O564:AB564"/>
    <mergeCell ref="B565:D565"/>
    <mergeCell ref="F565:I565"/>
    <mergeCell ref="J565:L565"/>
    <mergeCell ref="N565:AA565"/>
    <mergeCell ref="AC565:AD565"/>
    <mergeCell ref="O561:AB561"/>
    <mergeCell ref="AC561:AD561"/>
    <mergeCell ref="O562:AB562"/>
    <mergeCell ref="AC562:AD562"/>
    <mergeCell ref="B563:D563"/>
    <mergeCell ref="F563:I563"/>
    <mergeCell ref="J563:L563"/>
    <mergeCell ref="N563:AA563"/>
    <mergeCell ref="AC563:AD563"/>
    <mergeCell ref="B559:D559"/>
    <mergeCell ref="F559:I559"/>
    <mergeCell ref="J559:L559"/>
    <mergeCell ref="N559:AA559"/>
    <mergeCell ref="AC559:AD559"/>
    <mergeCell ref="O560:AB560"/>
    <mergeCell ref="AC560:AD560"/>
    <mergeCell ref="O570:AB570"/>
    <mergeCell ref="B571:D571"/>
    <mergeCell ref="F571:I571"/>
    <mergeCell ref="J571:L571"/>
    <mergeCell ref="N571:AA571"/>
    <mergeCell ref="AC571:AD571"/>
    <mergeCell ref="O568:AB568"/>
    <mergeCell ref="B569:D569"/>
    <mergeCell ref="F569:I569"/>
    <mergeCell ref="J569:L569"/>
    <mergeCell ref="N569:AA569"/>
    <mergeCell ref="AC569:AD569"/>
    <mergeCell ref="O566:AB566"/>
    <mergeCell ref="B567:D567"/>
    <mergeCell ref="F567:I567"/>
    <mergeCell ref="J567:L567"/>
    <mergeCell ref="N567:AA567"/>
    <mergeCell ref="AC567:AD567"/>
    <mergeCell ref="O577:AB577"/>
    <mergeCell ref="AC577:AD577"/>
    <mergeCell ref="O578:AB578"/>
    <mergeCell ref="AC578:AD578"/>
    <mergeCell ref="O579:AB579"/>
    <mergeCell ref="AC579:AD579"/>
    <mergeCell ref="O574:AB574"/>
    <mergeCell ref="AC574:AD574"/>
    <mergeCell ref="O575:AB575"/>
    <mergeCell ref="AC575:AD575"/>
    <mergeCell ref="B576:D576"/>
    <mergeCell ref="F576:I576"/>
    <mergeCell ref="J576:L576"/>
    <mergeCell ref="N576:AA576"/>
    <mergeCell ref="AC576:AD576"/>
    <mergeCell ref="O572:AB572"/>
    <mergeCell ref="B573:D573"/>
    <mergeCell ref="F573:I573"/>
    <mergeCell ref="J573:L573"/>
    <mergeCell ref="N573:AA573"/>
    <mergeCell ref="AC573:AD573"/>
    <mergeCell ref="B585:D585"/>
    <mergeCell ref="F585:I585"/>
    <mergeCell ref="J585:L585"/>
    <mergeCell ref="N585:AA585"/>
    <mergeCell ref="AC585:AD585"/>
    <mergeCell ref="O586:AB586"/>
    <mergeCell ref="B583:D583"/>
    <mergeCell ref="F583:I583"/>
    <mergeCell ref="J583:L583"/>
    <mergeCell ref="N583:AA583"/>
    <mergeCell ref="AC583:AD583"/>
    <mergeCell ref="O584:AB584"/>
    <mergeCell ref="O580:AB580"/>
    <mergeCell ref="AC580:AD580"/>
    <mergeCell ref="O581:AB581"/>
    <mergeCell ref="AC581:AD581"/>
    <mergeCell ref="O582:AB582"/>
    <mergeCell ref="AC582:AD582"/>
    <mergeCell ref="B591:D591"/>
    <mergeCell ref="F591:I591"/>
    <mergeCell ref="J591:L591"/>
    <mergeCell ref="N591:AA591"/>
    <mergeCell ref="AC591:AD591"/>
    <mergeCell ref="O592:AB592"/>
    <mergeCell ref="AC592:AD592"/>
    <mergeCell ref="B589:D589"/>
    <mergeCell ref="F589:I589"/>
    <mergeCell ref="J589:L589"/>
    <mergeCell ref="N589:AA589"/>
    <mergeCell ref="AC589:AD589"/>
    <mergeCell ref="O590:AB590"/>
    <mergeCell ref="B587:D587"/>
    <mergeCell ref="F587:I587"/>
    <mergeCell ref="J587:L587"/>
    <mergeCell ref="N587:AA587"/>
    <mergeCell ref="AC587:AD587"/>
    <mergeCell ref="O588:AB588"/>
    <mergeCell ref="O598:AB598"/>
    <mergeCell ref="B599:D599"/>
    <mergeCell ref="F599:I599"/>
    <mergeCell ref="J599:L599"/>
    <mergeCell ref="N599:AA599"/>
    <mergeCell ref="AC599:AD599"/>
    <mergeCell ref="O595:AB595"/>
    <mergeCell ref="AC595:AD595"/>
    <mergeCell ref="O596:AB596"/>
    <mergeCell ref="AC596:AD596"/>
    <mergeCell ref="B597:D597"/>
    <mergeCell ref="F597:I597"/>
    <mergeCell ref="J597:L597"/>
    <mergeCell ref="N597:AA597"/>
    <mergeCell ref="AC597:AD597"/>
    <mergeCell ref="O593:AB593"/>
    <mergeCell ref="AC593:AD593"/>
    <mergeCell ref="B594:D594"/>
    <mergeCell ref="F594:I594"/>
    <mergeCell ref="J594:L594"/>
    <mergeCell ref="N594:AA594"/>
    <mergeCell ref="AC594:AD594"/>
    <mergeCell ref="O606:AB606"/>
    <mergeCell ref="AC606:AD606"/>
    <mergeCell ref="O607:AB607"/>
    <mergeCell ref="AC607:AD607"/>
    <mergeCell ref="O608:AB608"/>
    <mergeCell ref="AC608:AD608"/>
    <mergeCell ref="O603:AB603"/>
    <mergeCell ref="AC603:AD603"/>
    <mergeCell ref="O604:AB604"/>
    <mergeCell ref="AC604:AD604"/>
    <mergeCell ref="O605:AB605"/>
    <mergeCell ref="AC605:AD605"/>
    <mergeCell ref="O600:AB600"/>
    <mergeCell ref="AC600:AD600"/>
    <mergeCell ref="O601:AB601"/>
    <mergeCell ref="AC601:AD601"/>
    <mergeCell ref="B602:D602"/>
    <mergeCell ref="F602:I602"/>
    <mergeCell ref="J602:L602"/>
    <mergeCell ref="N602:AA602"/>
    <mergeCell ref="AC602:AD602"/>
    <mergeCell ref="B619:D619"/>
    <mergeCell ref="F619:I619"/>
    <mergeCell ref="J619:L619"/>
    <mergeCell ref="N619:AA619"/>
    <mergeCell ref="AC619:AD619"/>
    <mergeCell ref="B620:D620"/>
    <mergeCell ref="F620:I620"/>
    <mergeCell ref="J620:L620"/>
    <mergeCell ref="N620:AA620"/>
    <mergeCell ref="AC620:AD620"/>
    <mergeCell ref="A613:M613"/>
    <mergeCell ref="R613:AD613"/>
    <mergeCell ref="C614:AC614"/>
    <mergeCell ref="I616:P616"/>
    <mergeCell ref="S616:Y616"/>
    <mergeCell ref="A618:O618"/>
    <mergeCell ref="B609:D609"/>
    <mergeCell ref="F609:I609"/>
    <mergeCell ref="J609:L609"/>
    <mergeCell ref="N609:AA609"/>
    <mergeCell ref="AC609:AD609"/>
    <mergeCell ref="O610:AB610"/>
    <mergeCell ref="O625:AB625"/>
    <mergeCell ref="AC625:AD625"/>
    <mergeCell ref="O626:AB626"/>
    <mergeCell ref="AC626:AD626"/>
    <mergeCell ref="O627:AB627"/>
    <mergeCell ref="AC627:AD627"/>
    <mergeCell ref="O623:AB623"/>
    <mergeCell ref="B624:D624"/>
    <mergeCell ref="F624:I624"/>
    <mergeCell ref="J624:L624"/>
    <mergeCell ref="N624:AA624"/>
    <mergeCell ref="AC624:AD624"/>
    <mergeCell ref="O621:AB621"/>
    <mergeCell ref="B622:D622"/>
    <mergeCell ref="F622:I622"/>
    <mergeCell ref="J622:L622"/>
    <mergeCell ref="N622:AA622"/>
    <mergeCell ref="AC622:AD622"/>
    <mergeCell ref="B633:D633"/>
    <mergeCell ref="F633:I633"/>
    <mergeCell ref="J633:L633"/>
    <mergeCell ref="N633:AA633"/>
    <mergeCell ref="AC633:AD633"/>
    <mergeCell ref="O634:AB634"/>
    <mergeCell ref="B631:D631"/>
    <mergeCell ref="F631:I631"/>
    <mergeCell ref="J631:L631"/>
    <mergeCell ref="N631:AA631"/>
    <mergeCell ref="AC631:AD631"/>
    <mergeCell ref="O632:AB632"/>
    <mergeCell ref="O628:AB628"/>
    <mergeCell ref="AC628:AD628"/>
    <mergeCell ref="O629:AB629"/>
    <mergeCell ref="AC629:AD629"/>
    <mergeCell ref="O630:AB630"/>
    <mergeCell ref="AC630:AD630"/>
    <mergeCell ref="B640:D640"/>
    <mergeCell ref="F640:I640"/>
    <mergeCell ref="J640:L640"/>
    <mergeCell ref="N640:AA640"/>
    <mergeCell ref="AC640:AD640"/>
    <mergeCell ref="O641:AB641"/>
    <mergeCell ref="O637:AB637"/>
    <mergeCell ref="AC637:AD637"/>
    <mergeCell ref="O638:AB638"/>
    <mergeCell ref="AC638:AD638"/>
    <mergeCell ref="O639:AB639"/>
    <mergeCell ref="AC639:AD639"/>
    <mergeCell ref="B635:D635"/>
    <mergeCell ref="F635:I635"/>
    <mergeCell ref="J635:L635"/>
    <mergeCell ref="N635:AA635"/>
    <mergeCell ref="AC635:AD635"/>
    <mergeCell ref="O636:AB636"/>
    <mergeCell ref="AC636:AD636"/>
    <mergeCell ref="B646:D646"/>
    <mergeCell ref="F646:I646"/>
    <mergeCell ref="J646:L646"/>
    <mergeCell ref="N646:AA646"/>
    <mergeCell ref="AC646:AD646"/>
    <mergeCell ref="O647:AB647"/>
    <mergeCell ref="AC647:AD647"/>
    <mergeCell ref="B644:D644"/>
    <mergeCell ref="F644:I644"/>
    <mergeCell ref="J644:L644"/>
    <mergeCell ref="N644:AA644"/>
    <mergeCell ref="AC644:AD644"/>
    <mergeCell ref="O645:AB645"/>
    <mergeCell ref="B642:D642"/>
    <mergeCell ref="F642:I642"/>
    <mergeCell ref="J642:L642"/>
    <mergeCell ref="N642:AA642"/>
    <mergeCell ref="AC642:AD642"/>
    <mergeCell ref="O643:AB643"/>
    <mergeCell ref="O654:AB654"/>
    <mergeCell ref="AC654:AD654"/>
    <mergeCell ref="O655:AB655"/>
    <mergeCell ref="AC655:AD655"/>
    <mergeCell ref="O656:AB656"/>
    <mergeCell ref="AC656:AD656"/>
    <mergeCell ref="O651:AB651"/>
    <mergeCell ref="AC651:AD651"/>
    <mergeCell ref="O652:AB652"/>
    <mergeCell ref="AC652:AD652"/>
    <mergeCell ref="O653:AB653"/>
    <mergeCell ref="AC653:AD653"/>
    <mergeCell ref="O648:AB648"/>
    <mergeCell ref="AC648:AD648"/>
    <mergeCell ref="O649:AB649"/>
    <mergeCell ref="AC649:AD649"/>
    <mergeCell ref="O650:AB650"/>
    <mergeCell ref="AC650:AD650"/>
    <mergeCell ref="O662:AB662"/>
    <mergeCell ref="AC662:AD662"/>
    <mergeCell ref="O663:AB663"/>
    <mergeCell ref="AC663:AD663"/>
    <mergeCell ref="B664:D664"/>
    <mergeCell ref="F664:I664"/>
    <mergeCell ref="J664:L664"/>
    <mergeCell ref="N664:AA664"/>
    <mergeCell ref="AC664:AD664"/>
    <mergeCell ref="O659:AB659"/>
    <mergeCell ref="AC659:AD659"/>
    <mergeCell ref="O660:AB660"/>
    <mergeCell ref="AC660:AD660"/>
    <mergeCell ref="O661:AB661"/>
    <mergeCell ref="AC661:AD661"/>
    <mergeCell ref="O657:AB657"/>
    <mergeCell ref="AC657:AD657"/>
    <mergeCell ref="B658:D658"/>
    <mergeCell ref="F658:I658"/>
    <mergeCell ref="J658:L658"/>
    <mergeCell ref="N658:AA658"/>
    <mergeCell ref="AC658:AD658"/>
    <mergeCell ref="O669:AB669"/>
    <mergeCell ref="A672:M672"/>
    <mergeCell ref="R672:AD672"/>
    <mergeCell ref="C673:AC673"/>
    <mergeCell ref="I675:P675"/>
    <mergeCell ref="S675:Y675"/>
    <mergeCell ref="O667:AB667"/>
    <mergeCell ref="B668:D668"/>
    <mergeCell ref="F668:I668"/>
    <mergeCell ref="J668:L668"/>
    <mergeCell ref="N668:AA668"/>
    <mergeCell ref="AC668:AD668"/>
    <mergeCell ref="O665:AB665"/>
    <mergeCell ref="B666:D666"/>
    <mergeCell ref="F666:I666"/>
    <mergeCell ref="J666:L666"/>
    <mergeCell ref="N666:AA666"/>
    <mergeCell ref="AC666:AD666"/>
    <mergeCell ref="O681:AB681"/>
    <mergeCell ref="AC681:AD681"/>
    <mergeCell ref="O682:AB682"/>
    <mergeCell ref="AC682:AD682"/>
    <mergeCell ref="O683:AB683"/>
    <mergeCell ref="AC683:AD683"/>
    <mergeCell ref="B679:D679"/>
    <mergeCell ref="F679:I679"/>
    <mergeCell ref="J679:L679"/>
    <mergeCell ref="N679:AA679"/>
    <mergeCell ref="AC679:AD679"/>
    <mergeCell ref="O680:AB680"/>
    <mergeCell ref="AC680:AD680"/>
    <mergeCell ref="A677:O677"/>
    <mergeCell ref="B678:D678"/>
    <mergeCell ref="F678:I678"/>
    <mergeCell ref="J678:L678"/>
    <mergeCell ref="N678:AA678"/>
    <mergeCell ref="AC678:AD678"/>
    <mergeCell ref="O690:AB690"/>
    <mergeCell ref="AC690:AD690"/>
    <mergeCell ref="O691:AB691"/>
    <mergeCell ref="AC691:AD691"/>
    <mergeCell ref="O692:AB692"/>
    <mergeCell ref="AC692:AD692"/>
    <mergeCell ref="O687:AB687"/>
    <mergeCell ref="AC687:AD687"/>
    <mergeCell ref="O688:AB688"/>
    <mergeCell ref="AC688:AD688"/>
    <mergeCell ref="O689:AB689"/>
    <mergeCell ref="AC689:AD689"/>
    <mergeCell ref="O684:AB684"/>
    <mergeCell ref="AC684:AD684"/>
    <mergeCell ref="O685:AB685"/>
    <mergeCell ref="AC685:AD685"/>
    <mergeCell ref="O686:AB686"/>
    <mergeCell ref="AC686:AD686"/>
    <mergeCell ref="O698:AB698"/>
    <mergeCell ref="B699:D699"/>
    <mergeCell ref="F699:I699"/>
    <mergeCell ref="J699:L699"/>
    <mergeCell ref="N699:AA699"/>
    <mergeCell ref="AC699:AD699"/>
    <mergeCell ref="O696:AB696"/>
    <mergeCell ref="B697:D697"/>
    <mergeCell ref="F697:I697"/>
    <mergeCell ref="J697:L697"/>
    <mergeCell ref="N697:AA697"/>
    <mergeCell ref="AC697:AD697"/>
    <mergeCell ref="O693:AB693"/>
    <mergeCell ref="AC693:AD693"/>
    <mergeCell ref="O694:AB694"/>
    <mergeCell ref="AC694:AD694"/>
    <mergeCell ref="B695:D695"/>
    <mergeCell ref="F695:I695"/>
    <mergeCell ref="J695:L695"/>
    <mergeCell ref="N695:AA695"/>
    <mergeCell ref="AC695:AD695"/>
    <mergeCell ref="B705:D705"/>
    <mergeCell ref="F705:I705"/>
    <mergeCell ref="J705:L705"/>
    <mergeCell ref="N705:AA705"/>
    <mergeCell ref="AC705:AD705"/>
    <mergeCell ref="O706:AB706"/>
    <mergeCell ref="O702:AB702"/>
    <mergeCell ref="AC702:AD702"/>
    <mergeCell ref="O703:AB703"/>
    <mergeCell ref="AC703:AD703"/>
    <mergeCell ref="O704:AB704"/>
    <mergeCell ref="AC704:AD704"/>
    <mergeCell ref="O700:AB700"/>
    <mergeCell ref="B701:D701"/>
    <mergeCell ref="F701:I701"/>
    <mergeCell ref="J701:L701"/>
    <mergeCell ref="N701:AA701"/>
    <mergeCell ref="AC701:AD701"/>
    <mergeCell ref="O717:AB717"/>
    <mergeCell ref="AC717:AD717"/>
    <mergeCell ref="O718:AB718"/>
    <mergeCell ref="AC718:AD718"/>
    <mergeCell ref="O719:AB719"/>
    <mergeCell ref="AC719:AD719"/>
    <mergeCell ref="B715:D715"/>
    <mergeCell ref="F715:I715"/>
    <mergeCell ref="J715:L715"/>
    <mergeCell ref="N715:AA715"/>
    <mergeCell ref="AC715:AD715"/>
    <mergeCell ref="B716:D716"/>
    <mergeCell ref="F716:I716"/>
    <mergeCell ref="J716:L716"/>
    <mergeCell ref="N716:AA716"/>
    <mergeCell ref="AC716:AD716"/>
    <mergeCell ref="A709:M709"/>
    <mergeCell ref="R709:AD709"/>
    <mergeCell ref="C710:AC710"/>
    <mergeCell ref="I712:P712"/>
    <mergeCell ref="S712:Y712"/>
    <mergeCell ref="A714:O714"/>
    <mergeCell ref="O726:AB726"/>
    <mergeCell ref="AC726:AD726"/>
    <mergeCell ref="O727:AB727"/>
    <mergeCell ref="AC727:AD727"/>
    <mergeCell ref="O728:AB728"/>
    <mergeCell ref="AC728:AD728"/>
    <mergeCell ref="O723:AB723"/>
    <mergeCell ref="AC723:AD723"/>
    <mergeCell ref="O724:AB724"/>
    <mergeCell ref="AC724:AD724"/>
    <mergeCell ref="O725:AB725"/>
    <mergeCell ref="AC725:AD725"/>
    <mergeCell ref="O720:AB720"/>
    <mergeCell ref="AC720:AD720"/>
    <mergeCell ref="O721:AB721"/>
    <mergeCell ref="AC721:AD721"/>
    <mergeCell ref="O722:AB722"/>
    <mergeCell ref="AC722:AD722"/>
    <mergeCell ref="O735:AB735"/>
    <mergeCell ref="AC735:AD735"/>
    <mergeCell ref="O736:AB736"/>
    <mergeCell ref="AC736:AD736"/>
    <mergeCell ref="O737:AB737"/>
    <mergeCell ref="AC737:AD737"/>
    <mergeCell ref="O732:AB732"/>
    <mergeCell ref="AC732:AD732"/>
    <mergeCell ref="O733:AB733"/>
    <mergeCell ref="AC733:AD733"/>
    <mergeCell ref="O734:AB734"/>
    <mergeCell ref="AC734:AD734"/>
    <mergeCell ref="O729:AB729"/>
    <mergeCell ref="AC729:AD729"/>
    <mergeCell ref="O730:AB730"/>
    <mergeCell ref="AC730:AD730"/>
    <mergeCell ref="O731:AB731"/>
    <mergeCell ref="AC731:AD731"/>
    <mergeCell ref="O744:AB744"/>
    <mergeCell ref="AC744:AD744"/>
    <mergeCell ref="O745:AB745"/>
    <mergeCell ref="AC745:AD745"/>
    <mergeCell ref="O746:AB746"/>
    <mergeCell ref="AC746:AD746"/>
    <mergeCell ref="O741:AB741"/>
    <mergeCell ref="AC741:AD741"/>
    <mergeCell ref="O742:AB742"/>
    <mergeCell ref="AC742:AD742"/>
    <mergeCell ref="O743:AB743"/>
    <mergeCell ref="AC743:AD743"/>
    <mergeCell ref="O738:AB738"/>
    <mergeCell ref="AC738:AD738"/>
    <mergeCell ref="O739:AB739"/>
    <mergeCell ref="AC739:AD739"/>
    <mergeCell ref="O740:AB740"/>
    <mergeCell ref="AC740:AD740"/>
    <mergeCell ref="O753:AB753"/>
    <mergeCell ref="AC753:AD753"/>
    <mergeCell ref="O754:AB754"/>
    <mergeCell ref="AC754:AD754"/>
    <mergeCell ref="O755:AB755"/>
    <mergeCell ref="AC755:AD755"/>
    <mergeCell ref="O750:AB750"/>
    <mergeCell ref="AC750:AD750"/>
    <mergeCell ref="O751:AB751"/>
    <mergeCell ref="AC751:AD751"/>
    <mergeCell ref="O752:AB752"/>
    <mergeCell ref="AC752:AD752"/>
    <mergeCell ref="O747:AB747"/>
    <mergeCell ref="AC747:AD747"/>
    <mergeCell ref="O748:AB748"/>
    <mergeCell ref="AC748:AD748"/>
    <mergeCell ref="O749:AB749"/>
    <mergeCell ref="AC749:AD749"/>
    <mergeCell ref="B760:D760"/>
    <mergeCell ref="F760:I760"/>
    <mergeCell ref="J760:L760"/>
    <mergeCell ref="N760:AA760"/>
    <mergeCell ref="AC760:AD760"/>
    <mergeCell ref="O761:AB761"/>
    <mergeCell ref="AC761:AD761"/>
    <mergeCell ref="B758:D758"/>
    <mergeCell ref="F758:I758"/>
    <mergeCell ref="J758:L758"/>
    <mergeCell ref="N758:AA758"/>
    <mergeCell ref="AC758:AD758"/>
    <mergeCell ref="O759:AB759"/>
    <mergeCell ref="B756:D756"/>
    <mergeCell ref="F756:I756"/>
    <mergeCell ref="J756:L756"/>
    <mergeCell ref="N756:AA756"/>
    <mergeCell ref="AC756:AD756"/>
    <mergeCell ref="O757:AB757"/>
    <mergeCell ref="A768:S768"/>
    <mergeCell ref="Y768:Z768"/>
    <mergeCell ref="AC768:AD768"/>
    <mergeCell ref="A772:M772"/>
    <mergeCell ref="R772:AD772"/>
    <mergeCell ref="C773:AC773"/>
    <mergeCell ref="O764:AB764"/>
    <mergeCell ref="AC764:AD764"/>
    <mergeCell ref="O765:AB765"/>
    <mergeCell ref="AC765:AD765"/>
    <mergeCell ref="O766:AB766"/>
    <mergeCell ref="AC766:AD766"/>
    <mergeCell ref="O762:AB762"/>
    <mergeCell ref="AC762:AD762"/>
    <mergeCell ref="B763:D763"/>
    <mergeCell ref="F763:I763"/>
    <mergeCell ref="J763:L763"/>
    <mergeCell ref="N763:AA763"/>
    <mergeCell ref="AC763:AD763"/>
    <mergeCell ref="O780:AB780"/>
    <mergeCell ref="B781:D781"/>
    <mergeCell ref="F781:I781"/>
    <mergeCell ref="J781:L781"/>
    <mergeCell ref="N781:AA781"/>
    <mergeCell ref="AC781:AD781"/>
    <mergeCell ref="AC778:AD778"/>
    <mergeCell ref="B779:D779"/>
    <mergeCell ref="F779:I779"/>
    <mergeCell ref="J779:L779"/>
    <mergeCell ref="N779:AA779"/>
    <mergeCell ref="AC779:AD779"/>
    <mergeCell ref="I775:P775"/>
    <mergeCell ref="S775:Y775"/>
    <mergeCell ref="A777:O777"/>
    <mergeCell ref="B778:D778"/>
    <mergeCell ref="F778:I778"/>
    <mergeCell ref="J778:L778"/>
    <mergeCell ref="N778:AA778"/>
    <mergeCell ref="O786:AB786"/>
    <mergeCell ref="B787:D787"/>
    <mergeCell ref="F787:I787"/>
    <mergeCell ref="J787:L787"/>
    <mergeCell ref="N787:AA787"/>
    <mergeCell ref="AC787:AD787"/>
    <mergeCell ref="O784:AB784"/>
    <mergeCell ref="B785:D785"/>
    <mergeCell ref="F785:I785"/>
    <mergeCell ref="J785:L785"/>
    <mergeCell ref="N785:AA785"/>
    <mergeCell ref="AC785:AD785"/>
    <mergeCell ref="O782:AB782"/>
    <mergeCell ref="B783:D783"/>
    <mergeCell ref="F783:I783"/>
    <mergeCell ref="J783:L783"/>
    <mergeCell ref="N783:AA783"/>
    <mergeCell ref="AC783:AD783"/>
    <mergeCell ref="O792:AB792"/>
    <mergeCell ref="AC792:AD792"/>
    <mergeCell ref="O793:AB793"/>
    <mergeCell ref="AC793:AD793"/>
    <mergeCell ref="B794:D794"/>
    <mergeCell ref="F794:I794"/>
    <mergeCell ref="J794:L794"/>
    <mergeCell ref="N794:AA794"/>
    <mergeCell ref="AC794:AD794"/>
    <mergeCell ref="O790:AB790"/>
    <mergeCell ref="B791:D791"/>
    <mergeCell ref="F791:I791"/>
    <mergeCell ref="J791:L791"/>
    <mergeCell ref="N791:AA791"/>
    <mergeCell ref="AC791:AD791"/>
    <mergeCell ref="O788:AB788"/>
    <mergeCell ref="B789:D789"/>
    <mergeCell ref="F789:I789"/>
    <mergeCell ref="J789:L789"/>
    <mergeCell ref="N789:AA789"/>
    <mergeCell ref="AC789:AD789"/>
    <mergeCell ref="B800:D800"/>
    <mergeCell ref="F800:I800"/>
    <mergeCell ref="J800:L800"/>
    <mergeCell ref="N800:AA800"/>
    <mergeCell ref="AC800:AD800"/>
    <mergeCell ref="O801:AB801"/>
    <mergeCell ref="B798:D798"/>
    <mergeCell ref="F798:I798"/>
    <mergeCell ref="J798:L798"/>
    <mergeCell ref="N798:AA798"/>
    <mergeCell ref="AC798:AD798"/>
    <mergeCell ref="O799:AB799"/>
    <mergeCell ref="O795:AB795"/>
    <mergeCell ref="AC795:AD795"/>
    <mergeCell ref="O796:AB796"/>
    <mergeCell ref="AC796:AD796"/>
    <mergeCell ref="O797:AB797"/>
    <mergeCell ref="AC797:AD797"/>
    <mergeCell ref="B806:D806"/>
    <mergeCell ref="F806:I806"/>
    <mergeCell ref="J806:L806"/>
    <mergeCell ref="N806:AA806"/>
    <mergeCell ref="AC806:AD806"/>
    <mergeCell ref="O807:AB807"/>
    <mergeCell ref="AC807:AD807"/>
    <mergeCell ref="B804:D804"/>
    <mergeCell ref="F804:I804"/>
    <mergeCell ref="J804:L804"/>
    <mergeCell ref="N804:AA804"/>
    <mergeCell ref="AC804:AD804"/>
    <mergeCell ref="O805:AB805"/>
    <mergeCell ref="B802:D802"/>
    <mergeCell ref="F802:I802"/>
    <mergeCell ref="J802:L802"/>
    <mergeCell ref="N802:AA802"/>
    <mergeCell ref="AC802:AD802"/>
    <mergeCell ref="O803:AB803"/>
    <mergeCell ref="O813:AB813"/>
    <mergeCell ref="B814:D814"/>
    <mergeCell ref="F814:I814"/>
    <mergeCell ref="J814:L814"/>
    <mergeCell ref="N814:AA814"/>
    <mergeCell ref="AC814:AD814"/>
    <mergeCell ref="O810:AB810"/>
    <mergeCell ref="AC810:AD810"/>
    <mergeCell ref="O811:AB811"/>
    <mergeCell ref="AC811:AD811"/>
    <mergeCell ref="B812:D812"/>
    <mergeCell ref="F812:I812"/>
    <mergeCell ref="J812:L812"/>
    <mergeCell ref="N812:AA812"/>
    <mergeCell ref="AC812:AD812"/>
    <mergeCell ref="O808:AB808"/>
    <mergeCell ref="AC808:AD808"/>
    <mergeCell ref="B809:D809"/>
    <mergeCell ref="F809:I809"/>
    <mergeCell ref="J809:L809"/>
    <mergeCell ref="N809:AA809"/>
    <mergeCell ref="AC809:AD809"/>
    <mergeCell ref="O819:AB819"/>
    <mergeCell ref="B820:D820"/>
    <mergeCell ref="F820:I820"/>
    <mergeCell ref="J820:L820"/>
    <mergeCell ref="N820:AA820"/>
    <mergeCell ref="AC820:AD820"/>
    <mergeCell ref="O817:AB817"/>
    <mergeCell ref="B818:D818"/>
    <mergeCell ref="F818:I818"/>
    <mergeCell ref="J818:L818"/>
    <mergeCell ref="N818:AA818"/>
    <mergeCell ref="AC818:AD818"/>
    <mergeCell ref="O815:AB815"/>
    <mergeCell ref="B816:D816"/>
    <mergeCell ref="F816:I816"/>
    <mergeCell ref="J816:L816"/>
    <mergeCell ref="N816:AA816"/>
    <mergeCell ref="AC816:AD816"/>
    <mergeCell ref="O826:AB826"/>
    <mergeCell ref="AC826:AD826"/>
    <mergeCell ref="O827:AB827"/>
    <mergeCell ref="AC827:AD827"/>
    <mergeCell ref="O828:AB828"/>
    <mergeCell ref="AC828:AD828"/>
    <mergeCell ref="O823:AB823"/>
    <mergeCell ref="AC823:AD823"/>
    <mergeCell ref="O824:AB824"/>
    <mergeCell ref="AC824:AD824"/>
    <mergeCell ref="O825:AB825"/>
    <mergeCell ref="AC825:AD825"/>
    <mergeCell ref="O821:AB821"/>
    <mergeCell ref="B822:D822"/>
    <mergeCell ref="F822:I822"/>
    <mergeCell ref="J822:L822"/>
    <mergeCell ref="N822:AA822"/>
    <mergeCell ref="AC822:AD822"/>
    <mergeCell ref="B839:D839"/>
    <mergeCell ref="F839:I839"/>
    <mergeCell ref="J839:L839"/>
    <mergeCell ref="N839:AA839"/>
    <mergeCell ref="AC839:AD839"/>
    <mergeCell ref="B840:D840"/>
    <mergeCell ref="F840:I840"/>
    <mergeCell ref="J840:L840"/>
    <mergeCell ref="N840:AA840"/>
    <mergeCell ref="AC840:AD840"/>
    <mergeCell ref="A833:M833"/>
    <mergeCell ref="R833:AD833"/>
    <mergeCell ref="C834:AC834"/>
    <mergeCell ref="I836:P836"/>
    <mergeCell ref="S836:Y836"/>
    <mergeCell ref="A838:O838"/>
    <mergeCell ref="B829:D829"/>
    <mergeCell ref="F829:I829"/>
    <mergeCell ref="J829:L829"/>
    <mergeCell ref="N829:AA829"/>
    <mergeCell ref="AC829:AD829"/>
    <mergeCell ref="O830:AB830"/>
    <mergeCell ref="B846:D846"/>
    <mergeCell ref="F846:I846"/>
    <mergeCell ref="J846:L846"/>
    <mergeCell ref="N846:AA846"/>
    <mergeCell ref="AC846:AD846"/>
    <mergeCell ref="O847:AB847"/>
    <mergeCell ref="B844:D844"/>
    <mergeCell ref="F844:I844"/>
    <mergeCell ref="J844:L844"/>
    <mergeCell ref="N844:AA844"/>
    <mergeCell ref="AC844:AD844"/>
    <mergeCell ref="O845:AB845"/>
    <mergeCell ref="O841:AB841"/>
    <mergeCell ref="AC841:AD841"/>
    <mergeCell ref="O842:AB842"/>
    <mergeCell ref="AC842:AD842"/>
    <mergeCell ref="O843:AB843"/>
    <mergeCell ref="AC843:AD843"/>
    <mergeCell ref="O852:AB852"/>
    <mergeCell ref="AC852:AD852"/>
    <mergeCell ref="B853:D853"/>
    <mergeCell ref="F853:I853"/>
    <mergeCell ref="J853:L853"/>
    <mergeCell ref="N853:AA853"/>
    <mergeCell ref="AC853:AD853"/>
    <mergeCell ref="B850:D850"/>
    <mergeCell ref="F850:I850"/>
    <mergeCell ref="J850:L850"/>
    <mergeCell ref="N850:AA850"/>
    <mergeCell ref="AC850:AD850"/>
    <mergeCell ref="O851:AB851"/>
    <mergeCell ref="AC851:AD851"/>
    <mergeCell ref="B848:D848"/>
    <mergeCell ref="F848:I848"/>
    <mergeCell ref="J848:L848"/>
    <mergeCell ref="N848:AA848"/>
    <mergeCell ref="AC848:AD848"/>
    <mergeCell ref="O849:AB849"/>
    <mergeCell ref="O858:AB858"/>
    <mergeCell ref="AC858:AD858"/>
    <mergeCell ref="O859:AB859"/>
    <mergeCell ref="AC859:AD859"/>
    <mergeCell ref="B860:D860"/>
    <mergeCell ref="F860:I860"/>
    <mergeCell ref="J860:L860"/>
    <mergeCell ref="N860:AA860"/>
    <mergeCell ref="AC860:AD860"/>
    <mergeCell ref="O856:AB856"/>
    <mergeCell ref="B857:D857"/>
    <mergeCell ref="F857:I857"/>
    <mergeCell ref="J857:L857"/>
    <mergeCell ref="N857:AA857"/>
    <mergeCell ref="AC857:AD857"/>
    <mergeCell ref="O854:AB854"/>
    <mergeCell ref="B855:D855"/>
    <mergeCell ref="F855:I855"/>
    <mergeCell ref="J855:L855"/>
    <mergeCell ref="N855:AA855"/>
    <mergeCell ref="AC855:AD855"/>
    <mergeCell ref="O866:AB866"/>
    <mergeCell ref="B867:D867"/>
    <mergeCell ref="F867:I867"/>
    <mergeCell ref="J867:L867"/>
    <mergeCell ref="N867:AA867"/>
    <mergeCell ref="AC867:AD867"/>
    <mergeCell ref="O863:AB863"/>
    <mergeCell ref="AC863:AD863"/>
    <mergeCell ref="O864:AB864"/>
    <mergeCell ref="AC864:AD864"/>
    <mergeCell ref="B865:D865"/>
    <mergeCell ref="F865:I865"/>
    <mergeCell ref="J865:L865"/>
    <mergeCell ref="N865:AA865"/>
    <mergeCell ref="AC865:AD865"/>
    <mergeCell ref="O861:AB861"/>
    <mergeCell ref="B862:D862"/>
    <mergeCell ref="F862:I862"/>
    <mergeCell ref="J862:L862"/>
    <mergeCell ref="N862:AA862"/>
    <mergeCell ref="AC862:AD862"/>
    <mergeCell ref="B874:D874"/>
    <mergeCell ref="F874:I874"/>
    <mergeCell ref="J874:L874"/>
    <mergeCell ref="N874:AA874"/>
    <mergeCell ref="AC874:AD874"/>
    <mergeCell ref="O875:AB875"/>
    <mergeCell ref="O871:AB871"/>
    <mergeCell ref="AC871:AD871"/>
    <mergeCell ref="O872:AB872"/>
    <mergeCell ref="AC872:AD872"/>
    <mergeCell ref="O873:AB873"/>
    <mergeCell ref="AC873:AD873"/>
    <mergeCell ref="O868:AB868"/>
    <mergeCell ref="AC868:AD868"/>
    <mergeCell ref="O869:AB869"/>
    <mergeCell ref="AC869:AD869"/>
    <mergeCell ref="B870:D870"/>
    <mergeCell ref="F870:I870"/>
    <mergeCell ref="J870:L870"/>
    <mergeCell ref="N870:AA870"/>
    <mergeCell ref="AC870:AD870"/>
    <mergeCell ref="B880:D880"/>
    <mergeCell ref="F880:I880"/>
    <mergeCell ref="J880:L880"/>
    <mergeCell ref="N880:AA880"/>
    <mergeCell ref="AC880:AD880"/>
    <mergeCell ref="O881:AB881"/>
    <mergeCell ref="B878:D878"/>
    <mergeCell ref="F878:I878"/>
    <mergeCell ref="J878:L878"/>
    <mergeCell ref="N878:AA878"/>
    <mergeCell ref="AC878:AD878"/>
    <mergeCell ref="O879:AB879"/>
    <mergeCell ref="B876:D876"/>
    <mergeCell ref="F876:I876"/>
    <mergeCell ref="J876:L876"/>
    <mergeCell ref="N876:AA876"/>
    <mergeCell ref="AC876:AD876"/>
    <mergeCell ref="O877:AB877"/>
    <mergeCell ref="B886:D886"/>
    <mergeCell ref="F886:I886"/>
    <mergeCell ref="J886:L886"/>
    <mergeCell ref="N886:AA886"/>
    <mergeCell ref="AC886:AD886"/>
    <mergeCell ref="O887:AB887"/>
    <mergeCell ref="B884:D884"/>
    <mergeCell ref="F884:I884"/>
    <mergeCell ref="J884:L884"/>
    <mergeCell ref="N884:AA884"/>
    <mergeCell ref="AC884:AD884"/>
    <mergeCell ref="O885:AB885"/>
    <mergeCell ref="B882:D882"/>
    <mergeCell ref="F882:I882"/>
    <mergeCell ref="J882:L882"/>
    <mergeCell ref="N882:AA882"/>
    <mergeCell ref="AC882:AD882"/>
    <mergeCell ref="O883:AB883"/>
    <mergeCell ref="B898:D898"/>
    <mergeCell ref="F898:I898"/>
    <mergeCell ref="J898:L898"/>
    <mergeCell ref="N898:AA898"/>
    <mergeCell ref="AC898:AD898"/>
    <mergeCell ref="B899:D899"/>
    <mergeCell ref="F899:I899"/>
    <mergeCell ref="J899:L899"/>
    <mergeCell ref="N899:AA899"/>
    <mergeCell ref="AC899:AD899"/>
    <mergeCell ref="A892:M892"/>
    <mergeCell ref="R892:AD892"/>
    <mergeCell ref="C893:AC893"/>
    <mergeCell ref="I895:P895"/>
    <mergeCell ref="S895:Y895"/>
    <mergeCell ref="A897:O897"/>
    <mergeCell ref="B888:D888"/>
    <mergeCell ref="F888:I888"/>
    <mergeCell ref="J888:L888"/>
    <mergeCell ref="N888:AA888"/>
    <mergeCell ref="AC888:AD888"/>
    <mergeCell ref="O889:AB889"/>
    <mergeCell ref="O906:AB906"/>
    <mergeCell ref="AC906:AD906"/>
    <mergeCell ref="O907:AB907"/>
    <mergeCell ref="AC907:AD907"/>
    <mergeCell ref="O908:AB908"/>
    <mergeCell ref="AC908:AD908"/>
    <mergeCell ref="O903:AB903"/>
    <mergeCell ref="AC903:AD903"/>
    <mergeCell ref="O904:AB904"/>
    <mergeCell ref="AC904:AD904"/>
    <mergeCell ref="O905:AB905"/>
    <mergeCell ref="AC905:AD905"/>
    <mergeCell ref="O900:AB900"/>
    <mergeCell ref="AC900:AD900"/>
    <mergeCell ref="O901:AB901"/>
    <mergeCell ref="AC901:AD901"/>
    <mergeCell ref="O902:AB902"/>
    <mergeCell ref="AC902:AD902"/>
    <mergeCell ref="B914:D914"/>
    <mergeCell ref="F914:I914"/>
    <mergeCell ref="J914:L914"/>
    <mergeCell ref="N914:AA914"/>
    <mergeCell ref="AC914:AD914"/>
    <mergeCell ref="O915:AB915"/>
    <mergeCell ref="O911:AB911"/>
    <mergeCell ref="AC911:AD911"/>
    <mergeCell ref="O912:AB912"/>
    <mergeCell ref="AC912:AD912"/>
    <mergeCell ref="O913:AB913"/>
    <mergeCell ref="AC913:AD913"/>
    <mergeCell ref="O909:AB909"/>
    <mergeCell ref="AC909:AD909"/>
    <mergeCell ref="B910:D910"/>
    <mergeCell ref="F910:I910"/>
    <mergeCell ref="J910:L910"/>
    <mergeCell ref="N910:AA910"/>
    <mergeCell ref="AC910:AD910"/>
    <mergeCell ref="O921:AB921"/>
    <mergeCell ref="AC921:AD921"/>
    <mergeCell ref="O922:AB922"/>
    <mergeCell ref="AC922:AD922"/>
    <mergeCell ref="O923:AB923"/>
    <mergeCell ref="AC923:AD923"/>
    <mergeCell ref="O918:AB918"/>
    <mergeCell ref="AC918:AD918"/>
    <mergeCell ref="O919:AB919"/>
    <mergeCell ref="AC919:AD919"/>
    <mergeCell ref="O920:AB920"/>
    <mergeCell ref="AC920:AD920"/>
    <mergeCell ref="B916:D916"/>
    <mergeCell ref="F916:I916"/>
    <mergeCell ref="J916:L916"/>
    <mergeCell ref="N916:AA916"/>
    <mergeCell ref="AC916:AD916"/>
    <mergeCell ref="O917:AB917"/>
    <mergeCell ref="AC917:AD917"/>
    <mergeCell ref="O930:AB930"/>
    <mergeCell ref="AC930:AD930"/>
    <mergeCell ref="O931:AB931"/>
    <mergeCell ref="AC931:AD931"/>
    <mergeCell ref="O932:AB932"/>
    <mergeCell ref="AC932:AD932"/>
    <mergeCell ref="O927:AB927"/>
    <mergeCell ref="AC927:AD927"/>
    <mergeCell ref="O928:AB928"/>
    <mergeCell ref="AC928:AD928"/>
    <mergeCell ref="O929:AB929"/>
    <mergeCell ref="AC929:AD929"/>
    <mergeCell ref="O924:AB924"/>
    <mergeCell ref="AC924:AD924"/>
    <mergeCell ref="O925:AB925"/>
    <mergeCell ref="AC925:AD925"/>
    <mergeCell ref="O926:AB926"/>
    <mergeCell ref="AC926:AD926"/>
    <mergeCell ref="O937:AB937"/>
    <mergeCell ref="B938:D938"/>
    <mergeCell ref="F938:I938"/>
    <mergeCell ref="J938:L938"/>
    <mergeCell ref="N938:AA938"/>
    <mergeCell ref="AC938:AD938"/>
    <mergeCell ref="O935:AB935"/>
    <mergeCell ref="B936:D936"/>
    <mergeCell ref="F936:I936"/>
    <mergeCell ref="J936:L936"/>
    <mergeCell ref="N936:AA936"/>
    <mergeCell ref="AC936:AD936"/>
    <mergeCell ref="O933:AB933"/>
    <mergeCell ref="AC933:AD933"/>
    <mergeCell ref="B934:D934"/>
    <mergeCell ref="F934:I934"/>
    <mergeCell ref="J934:L934"/>
    <mergeCell ref="N934:AA934"/>
    <mergeCell ref="AC934:AD934"/>
    <mergeCell ref="O944:AB944"/>
    <mergeCell ref="B945:D945"/>
    <mergeCell ref="F945:I945"/>
    <mergeCell ref="J945:L945"/>
    <mergeCell ref="N945:AA945"/>
    <mergeCell ref="AC945:AD945"/>
    <mergeCell ref="O941:AB941"/>
    <mergeCell ref="AC941:AD941"/>
    <mergeCell ref="O942:AB942"/>
    <mergeCell ref="AC942:AD942"/>
    <mergeCell ref="B943:D943"/>
    <mergeCell ref="F943:I943"/>
    <mergeCell ref="J943:L943"/>
    <mergeCell ref="N943:AA943"/>
    <mergeCell ref="AC943:AD943"/>
    <mergeCell ref="O939:AB939"/>
    <mergeCell ref="B940:D940"/>
    <mergeCell ref="F940:I940"/>
    <mergeCell ref="J940:L940"/>
    <mergeCell ref="N940:AA940"/>
    <mergeCell ref="AC940:AD940"/>
    <mergeCell ref="A956:O956"/>
    <mergeCell ref="B957:D957"/>
    <mergeCell ref="F957:I957"/>
    <mergeCell ref="J957:L957"/>
    <mergeCell ref="N957:AA957"/>
    <mergeCell ref="AC957:AD957"/>
    <mergeCell ref="O948:AB948"/>
    <mergeCell ref="A951:M951"/>
    <mergeCell ref="R951:AD951"/>
    <mergeCell ref="C952:AC952"/>
    <mergeCell ref="I954:P954"/>
    <mergeCell ref="S954:Y954"/>
    <mergeCell ref="O946:AB946"/>
    <mergeCell ref="B947:D947"/>
    <mergeCell ref="F947:I947"/>
    <mergeCell ref="J947:L947"/>
    <mergeCell ref="N947:AA947"/>
    <mergeCell ref="AC947:AD947"/>
    <mergeCell ref="A965:O965"/>
    <mergeCell ref="B966:D966"/>
    <mergeCell ref="F966:I966"/>
    <mergeCell ref="J966:L966"/>
    <mergeCell ref="N966:AA966"/>
    <mergeCell ref="AC966:AD966"/>
    <mergeCell ref="O960:AB960"/>
    <mergeCell ref="AC960:AD960"/>
    <mergeCell ref="O961:AB961"/>
    <mergeCell ref="AC961:AD961"/>
    <mergeCell ref="A963:S963"/>
    <mergeCell ref="Y963:Z963"/>
    <mergeCell ref="AC963:AD963"/>
    <mergeCell ref="B958:D958"/>
    <mergeCell ref="F958:I958"/>
    <mergeCell ref="J958:L958"/>
    <mergeCell ref="N958:AA958"/>
    <mergeCell ref="AC958:AD958"/>
    <mergeCell ref="O959:AB959"/>
    <mergeCell ref="AC959:AD959"/>
    <mergeCell ref="O972:AB972"/>
    <mergeCell ref="AC972:AD972"/>
    <mergeCell ref="O973:AB973"/>
    <mergeCell ref="AC973:AD973"/>
    <mergeCell ref="A975:S975"/>
    <mergeCell ref="Y975:Z975"/>
    <mergeCell ref="AC975:AD975"/>
    <mergeCell ref="O969:AB969"/>
    <mergeCell ref="AC969:AD969"/>
    <mergeCell ref="O970:AB970"/>
    <mergeCell ref="AC970:AD970"/>
    <mergeCell ref="O971:AB971"/>
    <mergeCell ref="AC971:AD971"/>
    <mergeCell ref="B967:D967"/>
    <mergeCell ref="F967:I967"/>
    <mergeCell ref="J967:L967"/>
    <mergeCell ref="N967:AA967"/>
    <mergeCell ref="AC967:AD967"/>
    <mergeCell ref="O968:AB968"/>
    <mergeCell ref="AC968:AD968"/>
    <mergeCell ref="B981:D981"/>
    <mergeCell ref="F981:I981"/>
    <mergeCell ref="J981:L981"/>
    <mergeCell ref="N981:AA981"/>
    <mergeCell ref="AC981:AD981"/>
    <mergeCell ref="O982:AB982"/>
    <mergeCell ref="AC982:AD982"/>
    <mergeCell ref="B979:D979"/>
    <mergeCell ref="F979:I979"/>
    <mergeCell ref="J979:L979"/>
    <mergeCell ref="N979:AA979"/>
    <mergeCell ref="AC979:AD979"/>
    <mergeCell ref="O980:AB980"/>
    <mergeCell ref="A977:O977"/>
    <mergeCell ref="B978:D978"/>
    <mergeCell ref="F978:I978"/>
    <mergeCell ref="J978:L978"/>
    <mergeCell ref="N978:AA978"/>
    <mergeCell ref="AC978:AD978"/>
    <mergeCell ref="O987:AB987"/>
    <mergeCell ref="B988:D988"/>
    <mergeCell ref="F988:I988"/>
    <mergeCell ref="J988:L988"/>
    <mergeCell ref="N988:AA988"/>
    <mergeCell ref="AC988:AD988"/>
    <mergeCell ref="O985:AB985"/>
    <mergeCell ref="B986:D986"/>
    <mergeCell ref="F986:I986"/>
    <mergeCell ref="J986:L986"/>
    <mergeCell ref="N986:AA986"/>
    <mergeCell ref="AC986:AD986"/>
    <mergeCell ref="O983:AB983"/>
    <mergeCell ref="AC983:AD983"/>
    <mergeCell ref="B984:D984"/>
    <mergeCell ref="F984:I984"/>
    <mergeCell ref="J984:L984"/>
    <mergeCell ref="N984:AA984"/>
    <mergeCell ref="AC984:AD984"/>
    <mergeCell ref="B997:D997"/>
    <mergeCell ref="F997:I997"/>
    <mergeCell ref="J997:L997"/>
    <mergeCell ref="N997:AA997"/>
    <mergeCell ref="AC997:AD997"/>
    <mergeCell ref="O998:AB998"/>
    <mergeCell ref="O991:AB991"/>
    <mergeCell ref="A993:S993"/>
    <mergeCell ref="Y993:Z993"/>
    <mergeCell ref="AC993:AD993"/>
    <mergeCell ref="A995:O995"/>
    <mergeCell ref="B996:D996"/>
    <mergeCell ref="F996:I996"/>
    <mergeCell ref="J996:L996"/>
    <mergeCell ref="N996:AA996"/>
    <mergeCell ref="AC996:AD996"/>
    <mergeCell ref="O989:AB989"/>
    <mergeCell ref="B990:D990"/>
    <mergeCell ref="F990:I990"/>
    <mergeCell ref="J990:L990"/>
    <mergeCell ref="N990:AA990"/>
    <mergeCell ref="AC990:AD990"/>
    <mergeCell ref="B1006:D1006"/>
    <mergeCell ref="F1006:I1006"/>
    <mergeCell ref="J1006:L1006"/>
    <mergeCell ref="N1006:AA1006"/>
    <mergeCell ref="AC1006:AD1006"/>
    <mergeCell ref="O1007:AB1007"/>
    <mergeCell ref="A1002:S1002"/>
    <mergeCell ref="Y1002:Z1002"/>
    <mergeCell ref="AC1002:AD1002"/>
    <mergeCell ref="A1004:O1004"/>
    <mergeCell ref="B1005:D1005"/>
    <mergeCell ref="F1005:I1005"/>
    <mergeCell ref="J1005:L1005"/>
    <mergeCell ref="N1005:AA1005"/>
    <mergeCell ref="AC1005:AD1005"/>
    <mergeCell ref="B999:D999"/>
    <mergeCell ref="F999:I999"/>
    <mergeCell ref="J999:L999"/>
    <mergeCell ref="N999:AA999"/>
    <mergeCell ref="AC999:AD999"/>
    <mergeCell ref="O1000:AB1000"/>
    <mergeCell ref="B1018:D1018"/>
    <mergeCell ref="F1018:I1018"/>
    <mergeCell ref="J1018:L1018"/>
    <mergeCell ref="N1018:AA1018"/>
    <mergeCell ref="AC1018:AD1018"/>
    <mergeCell ref="B1019:D1019"/>
    <mergeCell ref="F1019:I1019"/>
    <mergeCell ref="J1019:L1019"/>
    <mergeCell ref="N1019:AA1019"/>
    <mergeCell ref="AC1019:AD1019"/>
    <mergeCell ref="A1012:M1012"/>
    <mergeCell ref="R1012:AD1012"/>
    <mergeCell ref="C1013:AC1013"/>
    <mergeCell ref="I1015:P1015"/>
    <mergeCell ref="S1015:Y1015"/>
    <mergeCell ref="A1017:O1017"/>
    <mergeCell ref="B1008:D1008"/>
    <mergeCell ref="F1008:I1008"/>
    <mergeCell ref="J1008:L1008"/>
    <mergeCell ref="N1008:AA1008"/>
    <mergeCell ref="AC1008:AD1008"/>
    <mergeCell ref="O1009:AB1009"/>
    <mergeCell ref="B1028:D1028"/>
    <mergeCell ref="F1028:I1028"/>
    <mergeCell ref="J1028:L1028"/>
    <mergeCell ref="N1028:AA1028"/>
    <mergeCell ref="AC1028:AD1028"/>
    <mergeCell ref="O1029:AB1029"/>
    <mergeCell ref="A1024:S1024"/>
    <mergeCell ref="Y1024:Z1024"/>
    <mergeCell ref="AC1024:AD1024"/>
    <mergeCell ref="A1026:O1026"/>
    <mergeCell ref="B1027:D1027"/>
    <mergeCell ref="F1027:I1027"/>
    <mergeCell ref="J1027:L1027"/>
    <mergeCell ref="N1027:AA1027"/>
    <mergeCell ref="AC1027:AD1027"/>
    <mergeCell ref="O1020:AB1020"/>
    <mergeCell ref="AC1020:AD1020"/>
    <mergeCell ref="O1021:AB1021"/>
    <mergeCell ref="AC1021:AD1021"/>
    <mergeCell ref="O1022:AB1022"/>
    <mergeCell ref="AC1022:AD1022"/>
    <mergeCell ref="B1037:D1037"/>
    <mergeCell ref="F1037:I1037"/>
    <mergeCell ref="J1037:L1037"/>
    <mergeCell ref="N1037:AA1037"/>
    <mergeCell ref="AC1037:AD1037"/>
    <mergeCell ref="O1038:AB1038"/>
    <mergeCell ref="B1035:D1035"/>
    <mergeCell ref="F1035:I1035"/>
    <mergeCell ref="J1035:L1035"/>
    <mergeCell ref="N1035:AA1035"/>
    <mergeCell ref="AC1035:AD1035"/>
    <mergeCell ref="O1036:AB1036"/>
    <mergeCell ref="A1031:S1031"/>
    <mergeCell ref="Y1031:Z1031"/>
    <mergeCell ref="AC1031:AD1031"/>
    <mergeCell ref="A1033:O1033"/>
    <mergeCell ref="B1034:D1034"/>
    <mergeCell ref="F1034:I1034"/>
    <mergeCell ref="J1034:L1034"/>
    <mergeCell ref="N1034:AA1034"/>
    <mergeCell ref="AC1034:AD1034"/>
    <mergeCell ref="B1043:D1043"/>
    <mergeCell ref="F1043:I1043"/>
    <mergeCell ref="J1043:L1043"/>
    <mergeCell ref="N1043:AA1043"/>
    <mergeCell ref="AC1043:AD1043"/>
    <mergeCell ref="O1044:AB1044"/>
    <mergeCell ref="B1041:D1041"/>
    <mergeCell ref="F1041:I1041"/>
    <mergeCell ref="J1041:L1041"/>
    <mergeCell ref="N1041:AA1041"/>
    <mergeCell ref="AC1041:AD1041"/>
    <mergeCell ref="O1042:AB1042"/>
    <mergeCell ref="B1039:D1039"/>
    <mergeCell ref="F1039:I1039"/>
    <mergeCell ref="J1039:L1039"/>
    <mergeCell ref="N1039:AA1039"/>
    <mergeCell ref="AC1039:AD1039"/>
    <mergeCell ref="O1040:AB1040"/>
    <mergeCell ref="B1049:D1049"/>
    <mergeCell ref="F1049:I1049"/>
    <mergeCell ref="J1049:L1049"/>
    <mergeCell ref="N1049:AA1049"/>
    <mergeCell ref="AC1049:AD1049"/>
    <mergeCell ref="O1050:AB1050"/>
    <mergeCell ref="B1047:D1047"/>
    <mergeCell ref="F1047:I1047"/>
    <mergeCell ref="J1047:L1047"/>
    <mergeCell ref="N1047:AA1047"/>
    <mergeCell ref="AC1047:AD1047"/>
    <mergeCell ref="O1048:AB1048"/>
    <mergeCell ref="B1045:D1045"/>
    <mergeCell ref="F1045:I1045"/>
    <mergeCell ref="J1045:L1045"/>
    <mergeCell ref="N1045:AA1045"/>
    <mergeCell ref="AC1045:AD1045"/>
    <mergeCell ref="O1046:AB1046"/>
    <mergeCell ref="B1055:D1055"/>
    <mergeCell ref="F1055:I1055"/>
    <mergeCell ref="J1055:L1055"/>
    <mergeCell ref="N1055:AA1055"/>
    <mergeCell ref="AC1055:AD1055"/>
    <mergeCell ref="O1056:AB1056"/>
    <mergeCell ref="AC1056:AD1056"/>
    <mergeCell ref="B1053:D1053"/>
    <mergeCell ref="F1053:I1053"/>
    <mergeCell ref="J1053:L1053"/>
    <mergeCell ref="N1053:AA1053"/>
    <mergeCell ref="AC1053:AD1053"/>
    <mergeCell ref="O1054:AB1054"/>
    <mergeCell ref="B1051:D1051"/>
    <mergeCell ref="F1051:I1051"/>
    <mergeCell ref="J1051:L1051"/>
    <mergeCell ref="N1051:AA1051"/>
    <mergeCell ref="AC1051:AD1051"/>
    <mergeCell ref="O1052:AB1052"/>
    <mergeCell ref="O1063:AB1063"/>
    <mergeCell ref="AC1063:AD1063"/>
    <mergeCell ref="B1064:D1064"/>
    <mergeCell ref="F1064:I1064"/>
    <mergeCell ref="J1064:L1064"/>
    <mergeCell ref="N1064:AA1064"/>
    <mergeCell ref="AC1064:AD1064"/>
    <mergeCell ref="O1060:AB1060"/>
    <mergeCell ref="AC1060:AD1060"/>
    <mergeCell ref="O1061:AB1061"/>
    <mergeCell ref="AC1061:AD1061"/>
    <mergeCell ref="O1062:AB1062"/>
    <mergeCell ref="AC1062:AD1062"/>
    <mergeCell ref="O1057:AB1057"/>
    <mergeCell ref="AC1057:AD1057"/>
    <mergeCell ref="O1058:AB1058"/>
    <mergeCell ref="AC1058:AD1058"/>
    <mergeCell ref="B1059:D1059"/>
    <mergeCell ref="F1059:I1059"/>
    <mergeCell ref="J1059:L1059"/>
    <mergeCell ref="N1059:AA1059"/>
    <mergeCell ref="AC1059:AD1059"/>
    <mergeCell ref="O1070:AB1070"/>
    <mergeCell ref="AC1070:AD1070"/>
    <mergeCell ref="O1071:AB1071"/>
    <mergeCell ref="AC1071:AD1071"/>
    <mergeCell ref="O1072:AB1072"/>
    <mergeCell ref="AC1072:AD1072"/>
    <mergeCell ref="O1068:AB1068"/>
    <mergeCell ref="AC1068:AD1068"/>
    <mergeCell ref="B1069:D1069"/>
    <mergeCell ref="F1069:I1069"/>
    <mergeCell ref="J1069:L1069"/>
    <mergeCell ref="N1069:AA1069"/>
    <mergeCell ref="AC1069:AD1069"/>
    <mergeCell ref="O1065:AB1065"/>
    <mergeCell ref="AC1065:AD1065"/>
    <mergeCell ref="O1066:AB1066"/>
    <mergeCell ref="AC1066:AD1066"/>
    <mergeCell ref="O1067:AB1067"/>
    <mergeCell ref="AC1067:AD1067"/>
    <mergeCell ref="O1083:AB1083"/>
    <mergeCell ref="AC1083:AD1083"/>
    <mergeCell ref="O1084:AB1084"/>
    <mergeCell ref="AC1084:AD1084"/>
    <mergeCell ref="O1085:AB1085"/>
    <mergeCell ref="AC1085:AD1085"/>
    <mergeCell ref="B1081:D1081"/>
    <mergeCell ref="F1081:I1081"/>
    <mergeCell ref="J1081:L1081"/>
    <mergeCell ref="N1081:AA1081"/>
    <mergeCell ref="AC1081:AD1081"/>
    <mergeCell ref="B1082:D1082"/>
    <mergeCell ref="F1082:I1082"/>
    <mergeCell ref="J1082:L1082"/>
    <mergeCell ref="N1082:AA1082"/>
    <mergeCell ref="AC1082:AD1082"/>
    <mergeCell ref="A1075:M1075"/>
    <mergeCell ref="R1075:AD1075"/>
    <mergeCell ref="C1076:AC1076"/>
    <mergeCell ref="I1078:P1078"/>
    <mergeCell ref="S1078:Y1078"/>
    <mergeCell ref="A1080:O1080"/>
    <mergeCell ref="O1090:AB1090"/>
    <mergeCell ref="AC1090:AD1090"/>
    <mergeCell ref="O1091:AB1091"/>
    <mergeCell ref="AC1091:AD1091"/>
    <mergeCell ref="B1092:D1092"/>
    <mergeCell ref="F1092:I1092"/>
    <mergeCell ref="J1092:L1092"/>
    <mergeCell ref="N1092:AA1092"/>
    <mergeCell ref="AC1092:AD1092"/>
    <mergeCell ref="O1088:AB1088"/>
    <mergeCell ref="B1089:D1089"/>
    <mergeCell ref="F1089:I1089"/>
    <mergeCell ref="J1089:L1089"/>
    <mergeCell ref="N1089:AA1089"/>
    <mergeCell ref="AC1089:AD1089"/>
    <mergeCell ref="O1086:AB1086"/>
    <mergeCell ref="AC1086:AD1086"/>
    <mergeCell ref="B1087:D1087"/>
    <mergeCell ref="F1087:I1087"/>
    <mergeCell ref="J1087:L1087"/>
    <mergeCell ref="N1087:AA1087"/>
    <mergeCell ref="AC1087:AD1087"/>
    <mergeCell ref="O1098:AB1098"/>
    <mergeCell ref="AC1098:AD1098"/>
    <mergeCell ref="O1099:AB1099"/>
    <mergeCell ref="AC1099:AD1099"/>
    <mergeCell ref="O1100:AB1100"/>
    <mergeCell ref="AC1100:AD1100"/>
    <mergeCell ref="B1096:D1096"/>
    <mergeCell ref="F1096:I1096"/>
    <mergeCell ref="J1096:L1096"/>
    <mergeCell ref="N1096:AA1096"/>
    <mergeCell ref="AC1096:AD1096"/>
    <mergeCell ref="O1097:AB1097"/>
    <mergeCell ref="AC1097:AD1097"/>
    <mergeCell ref="O1093:AB1093"/>
    <mergeCell ref="AC1093:AD1093"/>
    <mergeCell ref="O1094:AB1094"/>
    <mergeCell ref="AC1094:AD1094"/>
    <mergeCell ref="O1095:AB1095"/>
    <mergeCell ref="AC1095:AD1095"/>
    <mergeCell ref="B1107:D1107"/>
    <mergeCell ref="F1107:I1107"/>
    <mergeCell ref="J1107:L1107"/>
    <mergeCell ref="N1107:AA1107"/>
    <mergeCell ref="AC1107:AD1107"/>
    <mergeCell ref="O1108:AB1108"/>
    <mergeCell ref="AC1108:AD1108"/>
    <mergeCell ref="O1104:AB1104"/>
    <mergeCell ref="AC1104:AD1104"/>
    <mergeCell ref="O1105:AB1105"/>
    <mergeCell ref="AC1105:AD1105"/>
    <mergeCell ref="O1106:AB1106"/>
    <mergeCell ref="AC1106:AD1106"/>
    <mergeCell ref="O1101:AB1101"/>
    <mergeCell ref="AC1101:AD1101"/>
    <mergeCell ref="O1102:AB1102"/>
    <mergeCell ref="AC1102:AD1102"/>
    <mergeCell ref="O1103:AB1103"/>
    <mergeCell ref="AC1103:AD1103"/>
    <mergeCell ref="A1115:S1115"/>
    <mergeCell ref="Y1115:Z1115"/>
    <mergeCell ref="AC1115:AD1115"/>
    <mergeCell ref="A1117:O1117"/>
    <mergeCell ref="B1118:D1118"/>
    <mergeCell ref="F1118:I1118"/>
    <mergeCell ref="J1118:L1118"/>
    <mergeCell ref="N1118:AA1118"/>
    <mergeCell ref="AC1118:AD1118"/>
    <mergeCell ref="B1112:D1112"/>
    <mergeCell ref="F1112:I1112"/>
    <mergeCell ref="J1112:L1112"/>
    <mergeCell ref="N1112:AA1112"/>
    <mergeCell ref="AC1112:AD1112"/>
    <mergeCell ref="O1113:AB1113"/>
    <mergeCell ref="O1109:AB1109"/>
    <mergeCell ref="AC1109:AD1109"/>
    <mergeCell ref="O1110:AB1110"/>
    <mergeCell ref="AC1110:AD1110"/>
    <mergeCell ref="O1111:AB1111"/>
    <mergeCell ref="AC1111:AD1111"/>
    <mergeCell ref="O1123:AB1123"/>
    <mergeCell ref="B1124:D1124"/>
    <mergeCell ref="F1124:I1124"/>
    <mergeCell ref="J1124:L1124"/>
    <mergeCell ref="N1124:AA1124"/>
    <mergeCell ref="AC1124:AD1124"/>
    <mergeCell ref="O1121:AB1121"/>
    <mergeCell ref="AC1121:AD1121"/>
    <mergeCell ref="B1122:D1122"/>
    <mergeCell ref="F1122:I1122"/>
    <mergeCell ref="J1122:L1122"/>
    <mergeCell ref="N1122:AA1122"/>
    <mergeCell ref="AC1122:AD1122"/>
    <mergeCell ref="B1119:D1119"/>
    <mergeCell ref="F1119:I1119"/>
    <mergeCell ref="J1119:L1119"/>
    <mergeCell ref="N1119:AA1119"/>
    <mergeCell ref="AC1119:AD1119"/>
    <mergeCell ref="O1120:AB1120"/>
    <mergeCell ref="AC1120:AD1120"/>
    <mergeCell ref="O1128:AB1128"/>
    <mergeCell ref="AC1128:AD1128"/>
    <mergeCell ref="O1129:AB1129"/>
    <mergeCell ref="AC1129:AD1129"/>
    <mergeCell ref="B1130:D1130"/>
    <mergeCell ref="F1130:I1130"/>
    <mergeCell ref="J1130:L1130"/>
    <mergeCell ref="N1130:AA1130"/>
    <mergeCell ref="AC1130:AD1130"/>
    <mergeCell ref="O1125:AB1125"/>
    <mergeCell ref="AC1125:AD1125"/>
    <mergeCell ref="O1126:AB1126"/>
    <mergeCell ref="AC1126:AD1126"/>
    <mergeCell ref="B1127:D1127"/>
    <mergeCell ref="F1127:I1127"/>
    <mergeCell ref="J1127:L1127"/>
    <mergeCell ref="N1127:AA1127"/>
    <mergeCell ref="AC1127:AD1127"/>
    <mergeCell ref="A1141:O1141"/>
    <mergeCell ref="B1142:D1142"/>
    <mergeCell ref="F1142:I1142"/>
    <mergeCell ref="J1142:L1142"/>
    <mergeCell ref="N1142:AA1142"/>
    <mergeCell ref="AC1142:AD1142"/>
    <mergeCell ref="O1133:AB1133"/>
    <mergeCell ref="A1136:M1136"/>
    <mergeCell ref="R1136:AD1136"/>
    <mergeCell ref="C1137:AC1137"/>
    <mergeCell ref="I1139:P1139"/>
    <mergeCell ref="S1139:Y1139"/>
    <mergeCell ref="O1131:AB1131"/>
    <mergeCell ref="B1132:D1132"/>
    <mergeCell ref="F1132:I1132"/>
    <mergeCell ref="J1132:L1132"/>
    <mergeCell ref="N1132:AA1132"/>
    <mergeCell ref="AC1132:AD1132"/>
    <mergeCell ref="O1148:AB1148"/>
    <mergeCell ref="AC1148:AD1148"/>
    <mergeCell ref="O1149:AB1149"/>
    <mergeCell ref="AC1149:AD1149"/>
    <mergeCell ref="O1150:AB1150"/>
    <mergeCell ref="AC1150:AD1150"/>
    <mergeCell ref="O1145:AB1145"/>
    <mergeCell ref="AC1145:AD1145"/>
    <mergeCell ref="O1146:AB1146"/>
    <mergeCell ref="AC1146:AD1146"/>
    <mergeCell ref="O1147:AB1147"/>
    <mergeCell ref="AC1147:AD1147"/>
    <mergeCell ref="B1143:D1143"/>
    <mergeCell ref="F1143:I1143"/>
    <mergeCell ref="J1143:L1143"/>
    <mergeCell ref="N1143:AA1143"/>
    <mergeCell ref="AC1143:AD1143"/>
    <mergeCell ref="O1144:AB1144"/>
    <mergeCell ref="AC1144:AD1144"/>
    <mergeCell ref="B1155:D1155"/>
    <mergeCell ref="F1155:I1155"/>
    <mergeCell ref="J1155:L1155"/>
    <mergeCell ref="N1155:AA1155"/>
    <mergeCell ref="AC1155:AD1155"/>
    <mergeCell ref="O1156:AB1156"/>
    <mergeCell ref="B1153:D1153"/>
    <mergeCell ref="F1153:I1153"/>
    <mergeCell ref="J1153:L1153"/>
    <mergeCell ref="N1153:AA1153"/>
    <mergeCell ref="AC1153:AD1153"/>
    <mergeCell ref="O1154:AB1154"/>
    <mergeCell ref="B1151:D1151"/>
    <mergeCell ref="F1151:I1151"/>
    <mergeCell ref="J1151:L1151"/>
    <mergeCell ref="N1151:AA1151"/>
    <mergeCell ref="AC1151:AD1151"/>
    <mergeCell ref="O1152:AB1152"/>
    <mergeCell ref="B1162:D1162"/>
    <mergeCell ref="F1162:I1162"/>
    <mergeCell ref="J1162:L1162"/>
    <mergeCell ref="N1162:AA1162"/>
    <mergeCell ref="AC1162:AD1162"/>
    <mergeCell ref="O1163:AB1163"/>
    <mergeCell ref="O1159:AB1159"/>
    <mergeCell ref="AC1159:AD1159"/>
    <mergeCell ref="O1160:AB1160"/>
    <mergeCell ref="AC1160:AD1160"/>
    <mergeCell ref="O1161:AB1161"/>
    <mergeCell ref="AC1161:AD1161"/>
    <mergeCell ref="B1157:D1157"/>
    <mergeCell ref="F1157:I1157"/>
    <mergeCell ref="J1157:L1157"/>
    <mergeCell ref="N1157:AA1157"/>
    <mergeCell ref="AC1157:AD1157"/>
    <mergeCell ref="O1158:AB1158"/>
    <mergeCell ref="AC1158:AD1158"/>
    <mergeCell ref="O1168:AB1168"/>
    <mergeCell ref="AC1168:AD1168"/>
    <mergeCell ref="O1169:AB1169"/>
    <mergeCell ref="AC1169:AD1169"/>
    <mergeCell ref="B1170:D1170"/>
    <mergeCell ref="F1170:I1170"/>
    <mergeCell ref="J1170:L1170"/>
    <mergeCell ref="N1170:AA1170"/>
    <mergeCell ref="AC1170:AD1170"/>
    <mergeCell ref="O1166:AB1166"/>
    <mergeCell ref="AC1166:AD1166"/>
    <mergeCell ref="B1167:D1167"/>
    <mergeCell ref="F1167:I1167"/>
    <mergeCell ref="J1167:L1167"/>
    <mergeCell ref="N1167:AA1167"/>
    <mergeCell ref="AC1167:AD1167"/>
    <mergeCell ref="B1164:D1164"/>
    <mergeCell ref="F1164:I1164"/>
    <mergeCell ref="J1164:L1164"/>
    <mergeCell ref="N1164:AA1164"/>
    <mergeCell ref="AC1164:AD1164"/>
    <mergeCell ref="O1165:AB1165"/>
    <mergeCell ref="AC1165:AD1165"/>
    <mergeCell ref="O1174:AB1174"/>
    <mergeCell ref="AC1174:AD1174"/>
    <mergeCell ref="O1175:AB1175"/>
    <mergeCell ref="AC1175:AD1175"/>
    <mergeCell ref="B1176:D1176"/>
    <mergeCell ref="F1176:I1176"/>
    <mergeCell ref="J1176:L1176"/>
    <mergeCell ref="N1176:AA1176"/>
    <mergeCell ref="AC1176:AD1176"/>
    <mergeCell ref="O1171:AB1171"/>
    <mergeCell ref="AC1171:AD1171"/>
    <mergeCell ref="O1172:AB1172"/>
    <mergeCell ref="AC1172:AD1172"/>
    <mergeCell ref="B1173:D1173"/>
    <mergeCell ref="F1173:I1173"/>
    <mergeCell ref="J1173:L1173"/>
    <mergeCell ref="N1173:AA1173"/>
    <mergeCell ref="AC1173:AD1173"/>
    <mergeCell ref="O1182:AB1182"/>
    <mergeCell ref="B1183:D1183"/>
    <mergeCell ref="F1183:I1183"/>
    <mergeCell ref="J1183:L1183"/>
    <mergeCell ref="N1183:AA1183"/>
    <mergeCell ref="AC1183:AD1183"/>
    <mergeCell ref="O1180:AB1180"/>
    <mergeCell ref="B1181:D1181"/>
    <mergeCell ref="F1181:I1181"/>
    <mergeCell ref="J1181:L1181"/>
    <mergeCell ref="N1181:AA1181"/>
    <mergeCell ref="AC1181:AD1181"/>
    <mergeCell ref="O1177:AB1177"/>
    <mergeCell ref="AC1177:AD1177"/>
    <mergeCell ref="O1178:AB1178"/>
    <mergeCell ref="AC1178:AD1178"/>
    <mergeCell ref="B1179:D1179"/>
    <mergeCell ref="F1179:I1179"/>
    <mergeCell ref="J1179:L1179"/>
    <mergeCell ref="N1179:AA1179"/>
    <mergeCell ref="AC1179:AD1179"/>
    <mergeCell ref="O1189:AB1189"/>
    <mergeCell ref="B1190:D1190"/>
    <mergeCell ref="F1190:I1190"/>
    <mergeCell ref="J1190:L1190"/>
    <mergeCell ref="N1190:AA1190"/>
    <mergeCell ref="AC1190:AD1190"/>
    <mergeCell ref="O1186:AB1186"/>
    <mergeCell ref="AC1186:AD1186"/>
    <mergeCell ref="O1187:AB1187"/>
    <mergeCell ref="AC1187:AD1187"/>
    <mergeCell ref="B1188:D1188"/>
    <mergeCell ref="F1188:I1188"/>
    <mergeCell ref="J1188:L1188"/>
    <mergeCell ref="N1188:AA1188"/>
    <mergeCell ref="AC1188:AD1188"/>
    <mergeCell ref="O1184:AB1184"/>
    <mergeCell ref="B1185:D1185"/>
    <mergeCell ref="F1185:I1185"/>
    <mergeCell ref="J1185:L1185"/>
    <mergeCell ref="N1185:AA1185"/>
    <mergeCell ref="AC1185:AD1185"/>
    <mergeCell ref="I1202:P1202"/>
    <mergeCell ref="S1202:Y1202"/>
    <mergeCell ref="A1204:O1204"/>
    <mergeCell ref="B1205:D1205"/>
    <mergeCell ref="F1205:I1205"/>
    <mergeCell ref="J1205:L1205"/>
    <mergeCell ref="N1205:AA1205"/>
    <mergeCell ref="A1195:S1195"/>
    <mergeCell ref="Y1195:Z1195"/>
    <mergeCell ref="AC1195:AD1195"/>
    <mergeCell ref="A1199:M1199"/>
    <mergeCell ref="R1199:AD1199"/>
    <mergeCell ref="C1200:AC1200"/>
    <mergeCell ref="O1191:AB1191"/>
    <mergeCell ref="AC1191:AD1191"/>
    <mergeCell ref="O1192:AB1192"/>
    <mergeCell ref="AC1192:AD1192"/>
    <mergeCell ref="O1193:AB1193"/>
    <mergeCell ref="AC1193:AD1193"/>
    <mergeCell ref="O1210:AB1210"/>
    <mergeCell ref="AC1210:AD1210"/>
    <mergeCell ref="O1211:AB1211"/>
    <mergeCell ref="AC1211:AD1211"/>
    <mergeCell ref="B1212:D1212"/>
    <mergeCell ref="F1212:I1212"/>
    <mergeCell ref="J1212:L1212"/>
    <mergeCell ref="N1212:AA1212"/>
    <mergeCell ref="AC1212:AD1212"/>
    <mergeCell ref="O1207:AB1207"/>
    <mergeCell ref="AC1207:AD1207"/>
    <mergeCell ref="O1208:AB1208"/>
    <mergeCell ref="AC1208:AD1208"/>
    <mergeCell ref="O1209:AB1209"/>
    <mergeCell ref="AC1209:AD1209"/>
    <mergeCell ref="AC1205:AD1205"/>
    <mergeCell ref="B1206:D1206"/>
    <mergeCell ref="F1206:I1206"/>
    <mergeCell ref="J1206:L1206"/>
    <mergeCell ref="N1206:AA1206"/>
    <mergeCell ref="AC1206:AD1206"/>
    <mergeCell ref="O1221:AB1221"/>
    <mergeCell ref="AC1221:AD1221"/>
    <mergeCell ref="O1222:AB1222"/>
    <mergeCell ref="AC1222:AD1222"/>
    <mergeCell ref="B1223:D1223"/>
    <mergeCell ref="F1223:I1223"/>
    <mergeCell ref="J1223:L1223"/>
    <mergeCell ref="N1223:AA1223"/>
    <mergeCell ref="AC1223:AD1223"/>
    <mergeCell ref="B1219:D1219"/>
    <mergeCell ref="F1219:I1219"/>
    <mergeCell ref="J1219:L1219"/>
    <mergeCell ref="N1219:AA1219"/>
    <mergeCell ref="AC1219:AD1219"/>
    <mergeCell ref="O1220:AB1220"/>
    <mergeCell ref="AC1220:AD1220"/>
    <mergeCell ref="O1213:AB1213"/>
    <mergeCell ref="A1215:S1215"/>
    <mergeCell ref="Y1215:Z1215"/>
    <mergeCell ref="AC1215:AD1215"/>
    <mergeCell ref="A1217:O1217"/>
    <mergeCell ref="B1218:D1218"/>
    <mergeCell ref="F1218:I1218"/>
    <mergeCell ref="J1218:L1218"/>
    <mergeCell ref="N1218:AA1218"/>
    <mergeCell ref="AC1218:AD1218"/>
    <mergeCell ref="O1230:AB1230"/>
    <mergeCell ref="B1231:D1231"/>
    <mergeCell ref="F1231:I1231"/>
    <mergeCell ref="J1231:L1231"/>
    <mergeCell ref="N1231:AA1231"/>
    <mergeCell ref="AC1231:AD1231"/>
    <mergeCell ref="O1227:AB1227"/>
    <mergeCell ref="AC1227:AD1227"/>
    <mergeCell ref="O1228:AB1228"/>
    <mergeCell ref="AC1228:AD1228"/>
    <mergeCell ref="B1229:D1229"/>
    <mergeCell ref="F1229:I1229"/>
    <mergeCell ref="J1229:L1229"/>
    <mergeCell ref="N1229:AA1229"/>
    <mergeCell ref="AC1229:AD1229"/>
    <mergeCell ref="O1224:AB1224"/>
    <mergeCell ref="AC1224:AD1224"/>
    <mergeCell ref="O1225:AB1225"/>
    <mergeCell ref="AC1225:AD1225"/>
    <mergeCell ref="B1226:D1226"/>
    <mergeCell ref="F1226:I1226"/>
    <mergeCell ref="J1226:L1226"/>
    <mergeCell ref="N1226:AA1226"/>
    <mergeCell ref="AC1226:AD1226"/>
    <mergeCell ref="O1238:AB1238"/>
    <mergeCell ref="AC1238:AD1238"/>
    <mergeCell ref="O1239:AB1239"/>
    <mergeCell ref="AC1239:AD1239"/>
    <mergeCell ref="O1240:AB1240"/>
    <mergeCell ref="AC1240:AD1240"/>
    <mergeCell ref="O1235:AB1235"/>
    <mergeCell ref="AC1235:AD1235"/>
    <mergeCell ref="O1236:AB1236"/>
    <mergeCell ref="AC1236:AD1236"/>
    <mergeCell ref="B1237:D1237"/>
    <mergeCell ref="F1237:I1237"/>
    <mergeCell ref="J1237:L1237"/>
    <mergeCell ref="N1237:AA1237"/>
    <mergeCell ref="AC1237:AD1237"/>
    <mergeCell ref="O1232:AB1232"/>
    <mergeCell ref="AC1232:AD1232"/>
    <mergeCell ref="O1233:AB1233"/>
    <mergeCell ref="AC1233:AD1233"/>
    <mergeCell ref="B1234:D1234"/>
    <mergeCell ref="F1234:I1234"/>
    <mergeCell ref="J1234:L1234"/>
    <mergeCell ref="N1234:AA1234"/>
    <mergeCell ref="AC1234:AD1234"/>
    <mergeCell ref="O1245:AB1245"/>
    <mergeCell ref="B1246:D1246"/>
    <mergeCell ref="F1246:I1246"/>
    <mergeCell ref="J1246:L1246"/>
    <mergeCell ref="N1246:AA1246"/>
    <mergeCell ref="AC1246:AD1246"/>
    <mergeCell ref="O1243:AB1243"/>
    <mergeCell ref="B1244:D1244"/>
    <mergeCell ref="F1244:I1244"/>
    <mergeCell ref="J1244:L1244"/>
    <mergeCell ref="N1244:AA1244"/>
    <mergeCell ref="AC1244:AD1244"/>
    <mergeCell ref="O1241:AB1241"/>
    <mergeCell ref="AC1241:AD1241"/>
    <mergeCell ref="B1242:D1242"/>
    <mergeCell ref="F1242:I1242"/>
    <mergeCell ref="J1242:L1242"/>
    <mergeCell ref="N1242:AA1242"/>
    <mergeCell ref="AC1242:AD1242"/>
    <mergeCell ref="O1251:AB1251"/>
    <mergeCell ref="B1252:D1252"/>
    <mergeCell ref="F1252:I1252"/>
    <mergeCell ref="J1252:L1252"/>
    <mergeCell ref="N1252:AA1252"/>
    <mergeCell ref="AC1252:AD1252"/>
    <mergeCell ref="O1249:AB1249"/>
    <mergeCell ref="B1250:D1250"/>
    <mergeCell ref="F1250:I1250"/>
    <mergeCell ref="J1250:L1250"/>
    <mergeCell ref="N1250:AA1250"/>
    <mergeCell ref="AC1250:AD1250"/>
    <mergeCell ref="O1247:AB1247"/>
    <mergeCell ref="B1248:D1248"/>
    <mergeCell ref="F1248:I1248"/>
    <mergeCell ref="J1248:L1248"/>
    <mergeCell ref="N1248:AA1248"/>
    <mergeCell ref="AC1248:AD1248"/>
    <mergeCell ref="O1258:AB1258"/>
    <mergeCell ref="A1261:M1261"/>
    <mergeCell ref="R1261:AD1261"/>
    <mergeCell ref="C1262:AC1262"/>
    <mergeCell ref="I1264:P1264"/>
    <mergeCell ref="S1264:Y1264"/>
    <mergeCell ref="O1255:AB1255"/>
    <mergeCell ref="AC1255:AD1255"/>
    <mergeCell ref="O1256:AB1256"/>
    <mergeCell ref="AC1256:AD1256"/>
    <mergeCell ref="B1257:D1257"/>
    <mergeCell ref="F1257:I1257"/>
    <mergeCell ref="J1257:L1257"/>
    <mergeCell ref="N1257:AA1257"/>
    <mergeCell ref="AC1257:AD1257"/>
    <mergeCell ref="O1253:AB1253"/>
    <mergeCell ref="B1254:D1254"/>
    <mergeCell ref="F1254:I1254"/>
    <mergeCell ref="J1254:L1254"/>
    <mergeCell ref="N1254:AA1254"/>
    <mergeCell ref="AC1254:AD1254"/>
    <mergeCell ref="O1270:AB1270"/>
    <mergeCell ref="AC1270:AD1270"/>
    <mergeCell ref="O1271:AB1271"/>
    <mergeCell ref="AC1271:AD1271"/>
    <mergeCell ref="O1272:AB1272"/>
    <mergeCell ref="AC1272:AD1272"/>
    <mergeCell ref="B1268:D1268"/>
    <mergeCell ref="F1268:I1268"/>
    <mergeCell ref="J1268:L1268"/>
    <mergeCell ref="N1268:AA1268"/>
    <mergeCell ref="AC1268:AD1268"/>
    <mergeCell ref="O1269:AB1269"/>
    <mergeCell ref="AC1269:AD1269"/>
    <mergeCell ref="A1266:O1266"/>
    <mergeCell ref="B1267:D1267"/>
    <mergeCell ref="F1267:I1267"/>
    <mergeCell ref="J1267:L1267"/>
    <mergeCell ref="N1267:AA1267"/>
    <mergeCell ref="AC1267:AD1267"/>
    <mergeCell ref="O1279:AB1279"/>
    <mergeCell ref="AC1279:AD1279"/>
    <mergeCell ref="O1280:AB1280"/>
    <mergeCell ref="AC1280:AD1280"/>
    <mergeCell ref="O1281:AB1281"/>
    <mergeCell ref="AC1281:AD1281"/>
    <mergeCell ref="O1276:AB1276"/>
    <mergeCell ref="AC1276:AD1276"/>
    <mergeCell ref="O1277:AB1277"/>
    <mergeCell ref="AC1277:AD1277"/>
    <mergeCell ref="O1278:AB1278"/>
    <mergeCell ref="AC1278:AD1278"/>
    <mergeCell ref="O1273:AB1273"/>
    <mergeCell ref="AC1273:AD1273"/>
    <mergeCell ref="O1274:AB1274"/>
    <mergeCell ref="AC1274:AD1274"/>
    <mergeCell ref="O1275:AB1275"/>
    <mergeCell ref="AC1275:AD1275"/>
    <mergeCell ref="O1286:AB1286"/>
    <mergeCell ref="AC1286:AD1286"/>
    <mergeCell ref="O1287:AB1287"/>
    <mergeCell ref="AC1287:AD1287"/>
    <mergeCell ref="B1288:D1288"/>
    <mergeCell ref="F1288:I1288"/>
    <mergeCell ref="J1288:L1288"/>
    <mergeCell ref="N1288:AA1288"/>
    <mergeCell ref="AC1288:AD1288"/>
    <mergeCell ref="O1284:AB1284"/>
    <mergeCell ref="B1285:D1285"/>
    <mergeCell ref="F1285:I1285"/>
    <mergeCell ref="J1285:L1285"/>
    <mergeCell ref="N1285:AA1285"/>
    <mergeCell ref="AC1285:AD1285"/>
    <mergeCell ref="O1282:AB1282"/>
    <mergeCell ref="AC1282:AD1282"/>
    <mergeCell ref="B1283:D1283"/>
    <mergeCell ref="F1283:I1283"/>
    <mergeCell ref="J1283:L1283"/>
    <mergeCell ref="N1283:AA1283"/>
    <mergeCell ref="AC1283:AD1283"/>
    <mergeCell ref="B1297:D1297"/>
    <mergeCell ref="F1297:I1297"/>
    <mergeCell ref="J1297:L1297"/>
    <mergeCell ref="N1297:AA1297"/>
    <mergeCell ref="AC1297:AD1297"/>
    <mergeCell ref="O1298:AB1298"/>
    <mergeCell ref="AC1298:AD1298"/>
    <mergeCell ref="B1295:D1295"/>
    <mergeCell ref="F1295:I1295"/>
    <mergeCell ref="J1295:L1295"/>
    <mergeCell ref="N1295:AA1295"/>
    <mergeCell ref="AC1295:AD1295"/>
    <mergeCell ref="O1296:AB1296"/>
    <mergeCell ref="O1289:AB1289"/>
    <mergeCell ref="A1291:S1291"/>
    <mergeCell ref="Y1291:Z1291"/>
    <mergeCell ref="AC1291:AD1291"/>
    <mergeCell ref="A1293:O1293"/>
    <mergeCell ref="B1294:D1294"/>
    <mergeCell ref="F1294:I1294"/>
    <mergeCell ref="J1294:L1294"/>
    <mergeCell ref="N1294:AA1294"/>
    <mergeCell ref="AC1294:AD1294"/>
    <mergeCell ref="O1304:AB1304"/>
    <mergeCell ref="AC1304:AD1304"/>
    <mergeCell ref="O1305:AB1305"/>
    <mergeCell ref="AC1305:AD1305"/>
    <mergeCell ref="O1306:AB1306"/>
    <mergeCell ref="AC1306:AD1306"/>
    <mergeCell ref="O1301:AB1301"/>
    <mergeCell ref="AC1301:AD1301"/>
    <mergeCell ref="O1302:AB1302"/>
    <mergeCell ref="AC1302:AD1302"/>
    <mergeCell ref="B1303:D1303"/>
    <mergeCell ref="F1303:I1303"/>
    <mergeCell ref="J1303:L1303"/>
    <mergeCell ref="N1303:AA1303"/>
    <mergeCell ref="AC1303:AD1303"/>
    <mergeCell ref="O1299:AB1299"/>
    <mergeCell ref="AC1299:AD1299"/>
    <mergeCell ref="B1300:D1300"/>
    <mergeCell ref="F1300:I1300"/>
    <mergeCell ref="J1300:L1300"/>
    <mergeCell ref="N1300:AA1300"/>
    <mergeCell ref="AC1300:AD1300"/>
    <mergeCell ref="O1312:AB1312"/>
    <mergeCell ref="AC1312:AD1312"/>
    <mergeCell ref="B1313:D1313"/>
    <mergeCell ref="F1313:I1313"/>
    <mergeCell ref="J1313:L1313"/>
    <mergeCell ref="N1313:AA1313"/>
    <mergeCell ref="AC1313:AD1313"/>
    <mergeCell ref="O1309:AB1309"/>
    <mergeCell ref="AC1309:AD1309"/>
    <mergeCell ref="O1310:AB1310"/>
    <mergeCell ref="AC1310:AD1310"/>
    <mergeCell ref="O1311:AB1311"/>
    <mergeCell ref="AC1311:AD1311"/>
    <mergeCell ref="B1307:D1307"/>
    <mergeCell ref="F1307:I1307"/>
    <mergeCell ref="J1307:L1307"/>
    <mergeCell ref="N1307:AA1307"/>
    <mergeCell ref="AC1307:AD1307"/>
    <mergeCell ref="O1308:AB1308"/>
    <mergeCell ref="AC1308:AD1308"/>
    <mergeCell ref="A1324:O1324"/>
    <mergeCell ref="B1325:D1325"/>
    <mergeCell ref="F1325:I1325"/>
    <mergeCell ref="J1325:L1325"/>
    <mergeCell ref="N1325:AA1325"/>
    <mergeCell ref="AC1325:AD1325"/>
    <mergeCell ref="O1316:AB1316"/>
    <mergeCell ref="A1319:M1319"/>
    <mergeCell ref="R1319:AD1319"/>
    <mergeCell ref="C1320:AC1320"/>
    <mergeCell ref="I1322:P1322"/>
    <mergeCell ref="S1322:Y1322"/>
    <mergeCell ref="O1314:AB1314"/>
    <mergeCell ref="B1315:D1315"/>
    <mergeCell ref="F1315:I1315"/>
    <mergeCell ref="J1315:L1315"/>
    <mergeCell ref="N1315:AA1315"/>
    <mergeCell ref="AC1315:AD1315"/>
    <mergeCell ref="O1331:AB1331"/>
    <mergeCell ref="AC1331:AD1331"/>
    <mergeCell ref="O1332:AB1332"/>
    <mergeCell ref="AC1332:AD1332"/>
    <mergeCell ref="O1333:AB1333"/>
    <mergeCell ref="AC1333:AD1333"/>
    <mergeCell ref="O1328:AB1328"/>
    <mergeCell ref="AC1328:AD1328"/>
    <mergeCell ref="O1329:AB1329"/>
    <mergeCell ref="AC1329:AD1329"/>
    <mergeCell ref="O1330:AB1330"/>
    <mergeCell ref="AC1330:AD1330"/>
    <mergeCell ref="B1326:D1326"/>
    <mergeCell ref="F1326:I1326"/>
    <mergeCell ref="J1326:L1326"/>
    <mergeCell ref="N1326:AA1326"/>
    <mergeCell ref="AC1326:AD1326"/>
    <mergeCell ref="O1327:AB1327"/>
    <mergeCell ref="AC1327:AD1327"/>
    <mergeCell ref="B1341:D1341"/>
    <mergeCell ref="F1341:I1341"/>
    <mergeCell ref="J1341:L1341"/>
    <mergeCell ref="N1341:AA1341"/>
    <mergeCell ref="AC1341:AD1341"/>
    <mergeCell ref="O1342:AB1342"/>
    <mergeCell ref="AC1342:AD1342"/>
    <mergeCell ref="A1339:O1339"/>
    <mergeCell ref="B1340:D1340"/>
    <mergeCell ref="F1340:I1340"/>
    <mergeCell ref="J1340:L1340"/>
    <mergeCell ref="N1340:AA1340"/>
    <mergeCell ref="AC1340:AD1340"/>
    <mergeCell ref="O1334:AB1334"/>
    <mergeCell ref="AC1334:AD1334"/>
    <mergeCell ref="O1335:AB1335"/>
    <mergeCell ref="AC1335:AD1335"/>
    <mergeCell ref="A1337:S1337"/>
    <mergeCell ref="Y1337:Z1337"/>
    <mergeCell ref="AC1337:AD1337"/>
    <mergeCell ref="O1348:AB1348"/>
    <mergeCell ref="B1349:D1349"/>
    <mergeCell ref="F1349:I1349"/>
    <mergeCell ref="J1349:L1349"/>
    <mergeCell ref="N1349:AA1349"/>
    <mergeCell ref="AC1349:AD1349"/>
    <mergeCell ref="O1346:AB1346"/>
    <mergeCell ref="B1347:D1347"/>
    <mergeCell ref="F1347:I1347"/>
    <mergeCell ref="J1347:L1347"/>
    <mergeCell ref="N1347:AA1347"/>
    <mergeCell ref="AC1347:AD1347"/>
    <mergeCell ref="O1343:AB1343"/>
    <mergeCell ref="AC1343:AD1343"/>
    <mergeCell ref="O1344:AB1344"/>
    <mergeCell ref="AC1344:AD1344"/>
    <mergeCell ref="B1345:D1345"/>
    <mergeCell ref="F1345:I1345"/>
    <mergeCell ref="J1345:L1345"/>
    <mergeCell ref="N1345:AA1345"/>
    <mergeCell ref="AC1345:AD1345"/>
    <mergeCell ref="O1355:AB1355"/>
    <mergeCell ref="AC1355:AD1355"/>
    <mergeCell ref="B1356:D1356"/>
    <mergeCell ref="F1356:I1356"/>
    <mergeCell ref="J1356:L1356"/>
    <mergeCell ref="N1356:AA1356"/>
    <mergeCell ref="AC1356:AD1356"/>
    <mergeCell ref="O1352:AB1352"/>
    <mergeCell ref="AC1352:AD1352"/>
    <mergeCell ref="O1353:AB1353"/>
    <mergeCell ref="AC1353:AD1353"/>
    <mergeCell ref="O1354:AB1354"/>
    <mergeCell ref="AC1354:AD1354"/>
    <mergeCell ref="O1350:AB1350"/>
    <mergeCell ref="B1351:D1351"/>
    <mergeCell ref="F1351:I1351"/>
    <mergeCell ref="J1351:L1351"/>
    <mergeCell ref="N1351:AA1351"/>
    <mergeCell ref="AC1351:AD1351"/>
    <mergeCell ref="B1365:D1365"/>
    <mergeCell ref="F1365:I1365"/>
    <mergeCell ref="J1365:L1365"/>
    <mergeCell ref="N1365:AA1365"/>
    <mergeCell ref="AC1365:AD1365"/>
    <mergeCell ref="O1366:AB1366"/>
    <mergeCell ref="O1359:AB1359"/>
    <mergeCell ref="A1361:S1361"/>
    <mergeCell ref="Y1361:Z1361"/>
    <mergeCell ref="AC1361:AD1361"/>
    <mergeCell ref="A1363:O1363"/>
    <mergeCell ref="B1364:D1364"/>
    <mergeCell ref="F1364:I1364"/>
    <mergeCell ref="J1364:L1364"/>
    <mergeCell ref="N1364:AA1364"/>
    <mergeCell ref="AC1364:AD1364"/>
    <mergeCell ref="O1357:AB1357"/>
    <mergeCell ref="B1358:D1358"/>
    <mergeCell ref="F1358:I1358"/>
    <mergeCell ref="J1358:L1358"/>
    <mergeCell ref="N1358:AA1358"/>
    <mergeCell ref="AC1358:AD1358"/>
    <mergeCell ref="O1371:AB1371"/>
    <mergeCell ref="AC1371:AD1371"/>
    <mergeCell ref="O1372:AB1372"/>
    <mergeCell ref="AC1372:AD1372"/>
    <mergeCell ref="B1373:D1373"/>
    <mergeCell ref="F1373:I1373"/>
    <mergeCell ref="J1373:L1373"/>
    <mergeCell ref="N1373:AA1373"/>
    <mergeCell ref="AC1373:AD1373"/>
    <mergeCell ref="O1369:AB1369"/>
    <mergeCell ref="AC1369:AD1369"/>
    <mergeCell ref="B1370:D1370"/>
    <mergeCell ref="F1370:I1370"/>
    <mergeCell ref="J1370:L1370"/>
    <mergeCell ref="N1370:AA1370"/>
    <mergeCell ref="AC1370:AD1370"/>
    <mergeCell ref="B1367:D1367"/>
    <mergeCell ref="F1367:I1367"/>
    <mergeCell ref="J1367:L1367"/>
    <mergeCell ref="N1367:AA1367"/>
    <mergeCell ref="AC1367:AD1367"/>
    <mergeCell ref="O1368:AB1368"/>
    <mergeCell ref="AC1368:AD1368"/>
    <mergeCell ref="O1379:AB1379"/>
    <mergeCell ref="AC1379:AD1379"/>
    <mergeCell ref="A1382:M1382"/>
    <mergeCell ref="R1382:AD1382"/>
    <mergeCell ref="C1383:AC1383"/>
    <mergeCell ref="I1385:P1385"/>
    <mergeCell ref="S1385:Y1385"/>
    <mergeCell ref="B1377:D1377"/>
    <mergeCell ref="F1377:I1377"/>
    <mergeCell ref="J1377:L1377"/>
    <mergeCell ref="N1377:AA1377"/>
    <mergeCell ref="AC1377:AD1377"/>
    <mergeCell ref="O1378:AB1378"/>
    <mergeCell ref="AC1378:AD1378"/>
    <mergeCell ref="O1374:AB1374"/>
    <mergeCell ref="AC1374:AD1374"/>
    <mergeCell ref="O1375:AB1375"/>
    <mergeCell ref="AC1375:AD1375"/>
    <mergeCell ref="O1376:AB1376"/>
    <mergeCell ref="AC1376:AD1376"/>
    <mergeCell ref="O1391:AB1391"/>
    <mergeCell ref="AC1391:AD1391"/>
    <mergeCell ref="O1392:AB1392"/>
    <mergeCell ref="AC1392:AD1392"/>
    <mergeCell ref="O1393:AB1393"/>
    <mergeCell ref="AC1393:AD1393"/>
    <mergeCell ref="B1389:D1389"/>
    <mergeCell ref="F1389:I1389"/>
    <mergeCell ref="J1389:L1389"/>
    <mergeCell ref="N1389:AA1389"/>
    <mergeCell ref="AC1389:AD1389"/>
    <mergeCell ref="O1390:AB1390"/>
    <mergeCell ref="AC1390:AD1390"/>
    <mergeCell ref="A1387:O1387"/>
    <mergeCell ref="B1388:D1388"/>
    <mergeCell ref="F1388:I1388"/>
    <mergeCell ref="J1388:L1388"/>
    <mergeCell ref="N1388:AA1388"/>
    <mergeCell ref="AC1388:AD1388"/>
    <mergeCell ref="O1399:AB1399"/>
    <mergeCell ref="AC1399:AD1399"/>
    <mergeCell ref="O1400:AB1400"/>
    <mergeCell ref="AC1400:AD1400"/>
    <mergeCell ref="O1401:AB1401"/>
    <mergeCell ref="AC1401:AD1401"/>
    <mergeCell ref="O1397:AB1397"/>
    <mergeCell ref="AC1397:AD1397"/>
    <mergeCell ref="B1398:D1398"/>
    <mergeCell ref="F1398:I1398"/>
    <mergeCell ref="J1398:L1398"/>
    <mergeCell ref="N1398:AA1398"/>
    <mergeCell ref="AC1398:AD1398"/>
    <mergeCell ref="O1394:AB1394"/>
    <mergeCell ref="AC1394:AD1394"/>
    <mergeCell ref="O1395:AB1395"/>
    <mergeCell ref="AC1395:AD1395"/>
    <mergeCell ref="O1396:AB1396"/>
    <mergeCell ref="AC1396:AD1396"/>
    <mergeCell ref="O1406:AB1406"/>
    <mergeCell ref="AC1406:AD1406"/>
    <mergeCell ref="O1407:AB1407"/>
    <mergeCell ref="AC1407:AD1407"/>
    <mergeCell ref="B1408:D1408"/>
    <mergeCell ref="F1408:I1408"/>
    <mergeCell ref="J1408:L1408"/>
    <mergeCell ref="N1408:AA1408"/>
    <mergeCell ref="AC1408:AD1408"/>
    <mergeCell ref="O1404:AB1404"/>
    <mergeCell ref="B1405:D1405"/>
    <mergeCell ref="F1405:I1405"/>
    <mergeCell ref="J1405:L1405"/>
    <mergeCell ref="N1405:AA1405"/>
    <mergeCell ref="AC1405:AD1405"/>
    <mergeCell ref="O1402:AB1402"/>
    <mergeCell ref="AC1402:AD1402"/>
    <mergeCell ref="B1403:D1403"/>
    <mergeCell ref="F1403:I1403"/>
    <mergeCell ref="J1403:L1403"/>
    <mergeCell ref="N1403:AA1403"/>
    <mergeCell ref="AC1403:AD1403"/>
    <mergeCell ref="O1413:AB1413"/>
    <mergeCell ref="B1414:D1414"/>
    <mergeCell ref="F1414:I1414"/>
    <mergeCell ref="J1414:L1414"/>
    <mergeCell ref="N1414:AA1414"/>
    <mergeCell ref="AC1414:AD1414"/>
    <mergeCell ref="O1411:AB1411"/>
    <mergeCell ref="B1412:D1412"/>
    <mergeCell ref="F1412:I1412"/>
    <mergeCell ref="J1412:L1412"/>
    <mergeCell ref="N1412:AA1412"/>
    <mergeCell ref="AC1412:AD1412"/>
    <mergeCell ref="O1409:AB1409"/>
    <mergeCell ref="B1410:D1410"/>
    <mergeCell ref="F1410:I1410"/>
    <mergeCell ref="J1410:L1410"/>
    <mergeCell ref="N1410:AA1410"/>
    <mergeCell ref="AC1410:AD1410"/>
    <mergeCell ref="B1421:D1421"/>
    <mergeCell ref="F1421:I1421"/>
    <mergeCell ref="J1421:L1421"/>
    <mergeCell ref="N1421:AA1421"/>
    <mergeCell ref="AC1421:AD1421"/>
    <mergeCell ref="O1422:AB1422"/>
    <mergeCell ref="AC1422:AD1422"/>
    <mergeCell ref="O1418:AB1418"/>
    <mergeCell ref="AC1418:AD1418"/>
    <mergeCell ref="O1419:AB1419"/>
    <mergeCell ref="AC1419:AD1419"/>
    <mergeCell ref="O1420:AB1420"/>
    <mergeCell ref="AC1420:AD1420"/>
    <mergeCell ref="O1415:AB1415"/>
    <mergeCell ref="AC1415:AD1415"/>
    <mergeCell ref="O1416:AB1416"/>
    <mergeCell ref="AC1416:AD1416"/>
    <mergeCell ref="O1417:AB1417"/>
    <mergeCell ref="AC1417:AD1417"/>
    <mergeCell ref="O1427:AB1427"/>
    <mergeCell ref="B1428:D1428"/>
    <mergeCell ref="F1428:I1428"/>
    <mergeCell ref="J1428:L1428"/>
    <mergeCell ref="N1428:AA1428"/>
    <mergeCell ref="AC1428:AD1428"/>
    <mergeCell ref="O1425:AB1425"/>
    <mergeCell ref="B1426:D1426"/>
    <mergeCell ref="F1426:I1426"/>
    <mergeCell ref="J1426:L1426"/>
    <mergeCell ref="N1426:AA1426"/>
    <mergeCell ref="AC1426:AD1426"/>
    <mergeCell ref="O1423:AB1423"/>
    <mergeCell ref="AC1423:AD1423"/>
    <mergeCell ref="B1424:D1424"/>
    <mergeCell ref="F1424:I1424"/>
    <mergeCell ref="J1424:L1424"/>
    <mergeCell ref="N1424:AA1424"/>
    <mergeCell ref="AC1424:AD1424"/>
    <mergeCell ref="O1434:AB1434"/>
    <mergeCell ref="B1435:D1435"/>
    <mergeCell ref="F1435:I1435"/>
    <mergeCell ref="J1435:L1435"/>
    <mergeCell ref="N1435:AA1435"/>
    <mergeCell ref="AC1435:AD1435"/>
    <mergeCell ref="O1431:AB1431"/>
    <mergeCell ref="AC1431:AD1431"/>
    <mergeCell ref="O1432:AB1432"/>
    <mergeCell ref="AC1432:AD1432"/>
    <mergeCell ref="B1433:D1433"/>
    <mergeCell ref="F1433:I1433"/>
    <mergeCell ref="J1433:L1433"/>
    <mergeCell ref="N1433:AA1433"/>
    <mergeCell ref="AC1433:AD1433"/>
    <mergeCell ref="O1429:AB1429"/>
    <mergeCell ref="B1430:D1430"/>
    <mergeCell ref="F1430:I1430"/>
    <mergeCell ref="J1430:L1430"/>
    <mergeCell ref="N1430:AA1430"/>
    <mergeCell ref="AC1430:AD1430"/>
    <mergeCell ref="O1440:AB1440"/>
    <mergeCell ref="A1443:M1443"/>
    <mergeCell ref="R1443:AD1443"/>
    <mergeCell ref="C1444:AC1444"/>
    <mergeCell ref="I1446:P1446"/>
    <mergeCell ref="S1446:Y1446"/>
    <mergeCell ref="O1438:AB1438"/>
    <mergeCell ref="B1439:D1439"/>
    <mergeCell ref="F1439:I1439"/>
    <mergeCell ref="J1439:L1439"/>
    <mergeCell ref="N1439:AA1439"/>
    <mergeCell ref="AC1439:AD1439"/>
    <mergeCell ref="O1436:AB1436"/>
    <mergeCell ref="B1437:D1437"/>
    <mergeCell ref="F1437:I1437"/>
    <mergeCell ref="J1437:L1437"/>
    <mergeCell ref="N1437:AA1437"/>
    <mergeCell ref="AC1437:AD1437"/>
    <mergeCell ref="B1452:D1452"/>
    <mergeCell ref="F1452:I1452"/>
    <mergeCell ref="J1452:L1452"/>
    <mergeCell ref="N1452:AA1452"/>
    <mergeCell ref="AC1452:AD1452"/>
    <mergeCell ref="O1453:AB1453"/>
    <mergeCell ref="B1450:D1450"/>
    <mergeCell ref="F1450:I1450"/>
    <mergeCell ref="J1450:L1450"/>
    <mergeCell ref="N1450:AA1450"/>
    <mergeCell ref="AC1450:AD1450"/>
    <mergeCell ref="O1451:AB1451"/>
    <mergeCell ref="A1448:O1448"/>
    <mergeCell ref="B1449:D1449"/>
    <mergeCell ref="F1449:I1449"/>
    <mergeCell ref="J1449:L1449"/>
    <mergeCell ref="N1449:AA1449"/>
    <mergeCell ref="AC1449:AD1449"/>
    <mergeCell ref="B1459:D1459"/>
    <mergeCell ref="F1459:I1459"/>
    <mergeCell ref="J1459:L1459"/>
    <mergeCell ref="N1459:AA1459"/>
    <mergeCell ref="AC1459:AD1459"/>
    <mergeCell ref="O1460:AB1460"/>
    <mergeCell ref="O1456:AB1456"/>
    <mergeCell ref="AC1456:AD1456"/>
    <mergeCell ref="O1457:AB1457"/>
    <mergeCell ref="AC1457:AD1457"/>
    <mergeCell ref="O1458:AB1458"/>
    <mergeCell ref="AC1458:AD1458"/>
    <mergeCell ref="B1454:D1454"/>
    <mergeCell ref="F1454:I1454"/>
    <mergeCell ref="J1454:L1454"/>
    <mergeCell ref="N1454:AA1454"/>
    <mergeCell ref="AC1454:AD1454"/>
    <mergeCell ref="O1455:AB1455"/>
    <mergeCell ref="AC1455:AD1455"/>
    <mergeCell ref="B1468:D1468"/>
    <mergeCell ref="F1468:I1468"/>
    <mergeCell ref="J1468:L1468"/>
    <mergeCell ref="N1468:AA1468"/>
    <mergeCell ref="AC1468:AD1468"/>
    <mergeCell ref="O1469:AB1469"/>
    <mergeCell ref="A1464:S1464"/>
    <mergeCell ref="Y1464:Z1464"/>
    <mergeCell ref="AC1464:AD1464"/>
    <mergeCell ref="A1466:O1466"/>
    <mergeCell ref="B1467:D1467"/>
    <mergeCell ref="F1467:I1467"/>
    <mergeCell ref="J1467:L1467"/>
    <mergeCell ref="N1467:AA1467"/>
    <mergeCell ref="AC1467:AD1467"/>
    <mergeCell ref="B1461:D1461"/>
    <mergeCell ref="F1461:I1461"/>
    <mergeCell ref="J1461:L1461"/>
    <mergeCell ref="N1461:AA1461"/>
    <mergeCell ref="AC1461:AD1461"/>
    <mergeCell ref="O1462:AB1462"/>
    <mergeCell ref="B1477:D1477"/>
    <mergeCell ref="F1477:I1477"/>
    <mergeCell ref="J1477:L1477"/>
    <mergeCell ref="N1477:AA1477"/>
    <mergeCell ref="AC1477:AD1477"/>
    <mergeCell ref="O1478:AB1478"/>
    <mergeCell ref="A1473:S1473"/>
    <mergeCell ref="Y1473:Z1473"/>
    <mergeCell ref="AC1473:AD1473"/>
    <mergeCell ref="A1475:O1475"/>
    <mergeCell ref="B1476:D1476"/>
    <mergeCell ref="F1476:I1476"/>
    <mergeCell ref="J1476:L1476"/>
    <mergeCell ref="N1476:AA1476"/>
    <mergeCell ref="AC1476:AD1476"/>
    <mergeCell ref="B1470:D1470"/>
    <mergeCell ref="F1470:I1470"/>
    <mergeCell ref="J1470:L1470"/>
    <mergeCell ref="N1470:AA1470"/>
    <mergeCell ref="AC1470:AD1470"/>
    <mergeCell ref="O1471:AB1471"/>
    <mergeCell ref="B1486:D1486"/>
    <mergeCell ref="F1486:I1486"/>
    <mergeCell ref="J1486:L1486"/>
    <mergeCell ref="N1486:AA1486"/>
    <mergeCell ref="AC1486:AD1486"/>
    <mergeCell ref="O1487:AB1487"/>
    <mergeCell ref="A1482:S1482"/>
    <mergeCell ref="Y1482:Z1482"/>
    <mergeCell ref="AC1482:AD1482"/>
    <mergeCell ref="A1484:O1484"/>
    <mergeCell ref="B1485:D1485"/>
    <mergeCell ref="F1485:I1485"/>
    <mergeCell ref="J1485:L1485"/>
    <mergeCell ref="N1485:AA1485"/>
    <mergeCell ref="AC1485:AD1485"/>
    <mergeCell ref="B1479:D1479"/>
    <mergeCell ref="F1479:I1479"/>
    <mergeCell ref="J1479:L1479"/>
    <mergeCell ref="N1479:AA1479"/>
    <mergeCell ref="AC1479:AD1479"/>
    <mergeCell ref="O1480:AB1480"/>
    <mergeCell ref="B1495:D1495"/>
    <mergeCell ref="F1495:I1495"/>
    <mergeCell ref="J1495:L1495"/>
    <mergeCell ref="N1495:AA1495"/>
    <mergeCell ref="AC1495:AD1495"/>
    <mergeCell ref="O1496:AB1496"/>
    <mergeCell ref="A1491:S1491"/>
    <mergeCell ref="Y1491:Z1491"/>
    <mergeCell ref="AC1491:AD1491"/>
    <mergeCell ref="A1493:O1493"/>
    <mergeCell ref="B1494:D1494"/>
    <mergeCell ref="F1494:I1494"/>
    <mergeCell ref="J1494:L1494"/>
    <mergeCell ref="N1494:AA1494"/>
    <mergeCell ref="AC1494:AD1494"/>
    <mergeCell ref="B1488:D1488"/>
    <mergeCell ref="F1488:I1488"/>
    <mergeCell ref="J1488:L1488"/>
    <mergeCell ref="N1488:AA1488"/>
    <mergeCell ref="AC1488:AD1488"/>
    <mergeCell ref="O1489:AB1489"/>
    <mergeCell ref="B1501:D1501"/>
    <mergeCell ref="F1501:I1501"/>
    <mergeCell ref="J1501:L1501"/>
    <mergeCell ref="N1501:AA1501"/>
    <mergeCell ref="AC1501:AD1501"/>
    <mergeCell ref="O1502:AB1502"/>
    <mergeCell ref="B1499:D1499"/>
    <mergeCell ref="F1499:I1499"/>
    <mergeCell ref="J1499:L1499"/>
    <mergeCell ref="N1499:AA1499"/>
    <mergeCell ref="AC1499:AD1499"/>
    <mergeCell ref="O1500:AB1500"/>
    <mergeCell ref="B1497:D1497"/>
    <mergeCell ref="F1497:I1497"/>
    <mergeCell ref="J1497:L1497"/>
    <mergeCell ref="N1497:AA1497"/>
    <mergeCell ref="AC1497:AD1497"/>
    <mergeCell ref="O1498:AB1498"/>
    <mergeCell ref="AC1514:AD1514"/>
    <mergeCell ref="B1515:D1515"/>
    <mergeCell ref="F1515:I1515"/>
    <mergeCell ref="J1515:L1515"/>
    <mergeCell ref="N1515:AA1515"/>
    <mergeCell ref="AC1515:AD1515"/>
    <mergeCell ref="I1511:P1511"/>
    <mergeCell ref="S1511:Y1511"/>
    <mergeCell ref="A1513:O1513"/>
    <mergeCell ref="B1514:D1514"/>
    <mergeCell ref="F1514:I1514"/>
    <mergeCell ref="J1514:L1514"/>
    <mergeCell ref="N1514:AA1514"/>
    <mergeCell ref="A1504:S1504"/>
    <mergeCell ref="Y1504:Z1504"/>
    <mergeCell ref="AC1504:AD1504"/>
    <mergeCell ref="A1508:M1508"/>
    <mergeCell ref="R1508:AD1508"/>
    <mergeCell ref="C1509:AC1509"/>
    <mergeCell ref="A1522:S1522"/>
    <mergeCell ref="Y1522:Z1522"/>
    <mergeCell ref="AC1522:AD1522"/>
    <mergeCell ref="A1524:O1524"/>
    <mergeCell ref="B1525:D1525"/>
    <mergeCell ref="F1525:I1525"/>
    <mergeCell ref="J1525:L1525"/>
    <mergeCell ref="N1525:AA1525"/>
    <mergeCell ref="AC1525:AD1525"/>
    <mergeCell ref="O1518:AB1518"/>
    <mergeCell ref="AC1518:AD1518"/>
    <mergeCell ref="O1519:AB1519"/>
    <mergeCell ref="AC1519:AD1519"/>
    <mergeCell ref="O1520:AB1520"/>
    <mergeCell ref="AC1520:AD1520"/>
    <mergeCell ref="O1516:AB1516"/>
    <mergeCell ref="B1517:D1517"/>
    <mergeCell ref="F1517:I1517"/>
    <mergeCell ref="J1517:L1517"/>
    <mergeCell ref="N1517:AA1517"/>
    <mergeCell ref="AC1517:AD1517"/>
    <mergeCell ref="A1531:S1531"/>
    <mergeCell ref="Y1531:Z1531"/>
    <mergeCell ref="AC1531:AD1531"/>
    <mergeCell ref="A1533:O1533"/>
    <mergeCell ref="B1534:D1534"/>
    <mergeCell ref="F1534:I1534"/>
    <mergeCell ref="J1534:L1534"/>
    <mergeCell ref="N1534:AA1534"/>
    <mergeCell ref="AC1534:AD1534"/>
    <mergeCell ref="B1528:D1528"/>
    <mergeCell ref="F1528:I1528"/>
    <mergeCell ref="J1528:L1528"/>
    <mergeCell ref="N1528:AA1528"/>
    <mergeCell ref="AC1528:AD1528"/>
    <mergeCell ref="O1529:AB1529"/>
    <mergeCell ref="B1526:D1526"/>
    <mergeCell ref="F1526:I1526"/>
    <mergeCell ref="J1526:L1526"/>
    <mergeCell ref="N1526:AA1526"/>
    <mergeCell ref="AC1526:AD1526"/>
    <mergeCell ref="O1527:AB1527"/>
    <mergeCell ref="B1542:D1542"/>
    <mergeCell ref="F1542:I1542"/>
    <mergeCell ref="J1542:L1542"/>
    <mergeCell ref="N1542:AA1542"/>
    <mergeCell ref="AC1542:AD1542"/>
    <mergeCell ref="O1543:AB1543"/>
    <mergeCell ref="A1538:S1538"/>
    <mergeCell ref="Y1538:Z1538"/>
    <mergeCell ref="AC1538:AD1538"/>
    <mergeCell ref="A1540:O1540"/>
    <mergeCell ref="B1541:D1541"/>
    <mergeCell ref="F1541:I1541"/>
    <mergeCell ref="J1541:L1541"/>
    <mergeCell ref="N1541:AA1541"/>
    <mergeCell ref="AC1541:AD1541"/>
    <mergeCell ref="B1535:D1535"/>
    <mergeCell ref="F1535:I1535"/>
    <mergeCell ref="J1535:L1535"/>
    <mergeCell ref="N1535:AA1535"/>
    <mergeCell ref="AC1535:AD1535"/>
    <mergeCell ref="O1536:AB1536"/>
    <mergeCell ref="O1548:AB1548"/>
    <mergeCell ref="B1549:D1549"/>
    <mergeCell ref="F1549:I1549"/>
    <mergeCell ref="J1549:L1549"/>
    <mergeCell ref="N1549:AA1549"/>
    <mergeCell ref="AC1549:AD1549"/>
    <mergeCell ref="O1546:AB1546"/>
    <mergeCell ref="AC1546:AD1546"/>
    <mergeCell ref="B1547:D1547"/>
    <mergeCell ref="F1547:I1547"/>
    <mergeCell ref="J1547:L1547"/>
    <mergeCell ref="N1547:AA1547"/>
    <mergeCell ref="AC1547:AD1547"/>
    <mergeCell ref="B1544:D1544"/>
    <mergeCell ref="F1544:I1544"/>
    <mergeCell ref="J1544:L1544"/>
    <mergeCell ref="N1544:AA1544"/>
    <mergeCell ref="AC1544:AD1544"/>
    <mergeCell ref="O1545:AB1545"/>
    <mergeCell ref="AC1545:AD1545"/>
    <mergeCell ref="B1561:D1561"/>
    <mergeCell ref="F1561:I1561"/>
    <mergeCell ref="J1561:L1561"/>
    <mergeCell ref="N1561:AA1561"/>
    <mergeCell ref="AC1561:AD1561"/>
    <mergeCell ref="O1562:AB1562"/>
    <mergeCell ref="AC1562:AD1562"/>
    <mergeCell ref="C1555:AC1555"/>
    <mergeCell ref="I1557:P1557"/>
    <mergeCell ref="S1557:Y1557"/>
    <mergeCell ref="A1559:O1559"/>
    <mergeCell ref="B1560:D1560"/>
    <mergeCell ref="F1560:I1560"/>
    <mergeCell ref="J1560:L1560"/>
    <mergeCell ref="N1560:AA1560"/>
    <mergeCell ref="AC1560:AD1560"/>
    <mergeCell ref="O1550:AB1550"/>
    <mergeCell ref="AC1550:AD1550"/>
    <mergeCell ref="O1551:AB1551"/>
    <mergeCell ref="AC1551:AD1551"/>
    <mergeCell ref="A1554:M1554"/>
    <mergeCell ref="R1554:AD1554"/>
    <mergeCell ref="O1569:AB1569"/>
    <mergeCell ref="AC1569:AD1569"/>
    <mergeCell ref="O1570:AB1570"/>
    <mergeCell ref="AC1570:AD1570"/>
    <mergeCell ref="O1571:AB1571"/>
    <mergeCell ref="AC1571:AD1571"/>
    <mergeCell ref="O1566:AB1566"/>
    <mergeCell ref="AC1566:AD1566"/>
    <mergeCell ref="O1567:AB1567"/>
    <mergeCell ref="AC1567:AD1567"/>
    <mergeCell ref="O1568:AB1568"/>
    <mergeCell ref="AC1568:AD1568"/>
    <mergeCell ref="O1563:AB1563"/>
    <mergeCell ref="AC1563:AD1563"/>
    <mergeCell ref="O1564:AB1564"/>
    <mergeCell ref="AC1564:AD1564"/>
    <mergeCell ref="O1565:AB1565"/>
    <mergeCell ref="AC1565:AD1565"/>
    <mergeCell ref="O1578:AB1578"/>
    <mergeCell ref="AC1578:AD1578"/>
    <mergeCell ref="O1579:AB1579"/>
    <mergeCell ref="AC1579:AD1579"/>
    <mergeCell ref="B1580:D1580"/>
    <mergeCell ref="F1580:I1580"/>
    <mergeCell ref="J1580:L1580"/>
    <mergeCell ref="N1580:AA1580"/>
    <mergeCell ref="AC1580:AD1580"/>
    <mergeCell ref="O1575:AB1575"/>
    <mergeCell ref="AC1575:AD1575"/>
    <mergeCell ref="O1576:AB1576"/>
    <mergeCell ref="AC1576:AD1576"/>
    <mergeCell ref="O1577:AB1577"/>
    <mergeCell ref="AC1577:AD1577"/>
    <mergeCell ref="O1572:AB1572"/>
    <mergeCell ref="AC1572:AD1572"/>
    <mergeCell ref="O1573:AB1573"/>
    <mergeCell ref="AC1573:AD1573"/>
    <mergeCell ref="O1574:AB1574"/>
    <mergeCell ref="AC1574:AD1574"/>
    <mergeCell ref="O1586:AB1586"/>
    <mergeCell ref="AC1586:AD1586"/>
    <mergeCell ref="O1587:AB1587"/>
    <mergeCell ref="AC1587:AD1587"/>
    <mergeCell ref="B1588:D1588"/>
    <mergeCell ref="F1588:I1588"/>
    <mergeCell ref="J1588:L1588"/>
    <mergeCell ref="N1588:AA1588"/>
    <mergeCell ref="AC1588:AD1588"/>
    <mergeCell ref="O1584:AB1584"/>
    <mergeCell ref="B1585:D1585"/>
    <mergeCell ref="F1585:I1585"/>
    <mergeCell ref="J1585:L1585"/>
    <mergeCell ref="N1585:AA1585"/>
    <mergeCell ref="AC1585:AD1585"/>
    <mergeCell ref="O1581:AB1581"/>
    <mergeCell ref="AC1581:AD1581"/>
    <mergeCell ref="O1582:AB1582"/>
    <mergeCell ref="AC1582:AD1582"/>
    <mergeCell ref="B1583:D1583"/>
    <mergeCell ref="F1583:I1583"/>
    <mergeCell ref="J1583:L1583"/>
    <mergeCell ref="N1583:AA1583"/>
    <mergeCell ref="AC1583:AD1583"/>
    <mergeCell ref="O1593:AB1593"/>
    <mergeCell ref="B1594:D1594"/>
    <mergeCell ref="F1594:I1594"/>
    <mergeCell ref="J1594:L1594"/>
    <mergeCell ref="N1594:AA1594"/>
    <mergeCell ref="AC1594:AD1594"/>
    <mergeCell ref="O1591:AB1591"/>
    <mergeCell ref="B1592:D1592"/>
    <mergeCell ref="F1592:I1592"/>
    <mergeCell ref="J1592:L1592"/>
    <mergeCell ref="N1592:AA1592"/>
    <mergeCell ref="AC1592:AD1592"/>
    <mergeCell ref="O1589:AB1589"/>
    <mergeCell ref="B1590:D1590"/>
    <mergeCell ref="F1590:I1590"/>
    <mergeCell ref="J1590:L1590"/>
    <mergeCell ref="N1590:AA1590"/>
    <mergeCell ref="AC1590:AD1590"/>
    <mergeCell ref="O1599:AB1599"/>
    <mergeCell ref="AC1599:AD1599"/>
    <mergeCell ref="O1600:AB1600"/>
    <mergeCell ref="AC1600:AD1600"/>
    <mergeCell ref="B1601:D1601"/>
    <mergeCell ref="F1601:I1601"/>
    <mergeCell ref="J1601:L1601"/>
    <mergeCell ref="N1601:AA1601"/>
    <mergeCell ref="AC1601:AD1601"/>
    <mergeCell ref="O1597:AB1597"/>
    <mergeCell ref="B1598:D1598"/>
    <mergeCell ref="F1598:I1598"/>
    <mergeCell ref="J1598:L1598"/>
    <mergeCell ref="N1598:AA1598"/>
    <mergeCell ref="AC1598:AD1598"/>
    <mergeCell ref="O1595:AB1595"/>
    <mergeCell ref="B1596:D1596"/>
    <mergeCell ref="F1596:I1596"/>
    <mergeCell ref="J1596:L1596"/>
    <mergeCell ref="N1596:AA1596"/>
    <mergeCell ref="AC1596:AD1596"/>
    <mergeCell ref="O1606:AB1606"/>
    <mergeCell ref="B1607:D1607"/>
    <mergeCell ref="F1607:I1607"/>
    <mergeCell ref="J1607:L1607"/>
    <mergeCell ref="N1607:AA1607"/>
    <mergeCell ref="AC1607:AD1607"/>
    <mergeCell ref="O1604:AB1604"/>
    <mergeCell ref="B1605:D1605"/>
    <mergeCell ref="F1605:I1605"/>
    <mergeCell ref="J1605:L1605"/>
    <mergeCell ref="N1605:AA1605"/>
    <mergeCell ref="AC1605:AD1605"/>
    <mergeCell ref="O1602:AB1602"/>
    <mergeCell ref="B1603:D1603"/>
    <mergeCell ref="F1603:I1603"/>
    <mergeCell ref="J1603:L1603"/>
    <mergeCell ref="N1603:AA1603"/>
    <mergeCell ref="AC1603:AD1603"/>
    <mergeCell ref="O1612:AB1612"/>
    <mergeCell ref="AC1612:AD1612"/>
    <mergeCell ref="O1613:AB1613"/>
    <mergeCell ref="AC1613:AD1613"/>
    <mergeCell ref="A1616:M1616"/>
    <mergeCell ref="R1616:AD1616"/>
    <mergeCell ref="O1610:AB1610"/>
    <mergeCell ref="B1611:D1611"/>
    <mergeCell ref="F1611:I1611"/>
    <mergeCell ref="J1611:L1611"/>
    <mergeCell ref="N1611:AA1611"/>
    <mergeCell ref="AC1611:AD1611"/>
    <mergeCell ref="O1608:AB1608"/>
    <mergeCell ref="B1609:D1609"/>
    <mergeCell ref="F1609:I1609"/>
    <mergeCell ref="J1609:L1609"/>
    <mergeCell ref="N1609:AA1609"/>
    <mergeCell ref="AC1609:AD1609"/>
    <mergeCell ref="B1625:D1625"/>
    <mergeCell ref="F1625:I1625"/>
    <mergeCell ref="J1625:L1625"/>
    <mergeCell ref="N1625:AA1625"/>
    <mergeCell ref="AC1625:AD1625"/>
    <mergeCell ref="O1626:AB1626"/>
    <mergeCell ref="AC1626:AD1626"/>
    <mergeCell ref="B1623:D1623"/>
    <mergeCell ref="F1623:I1623"/>
    <mergeCell ref="J1623:L1623"/>
    <mergeCell ref="N1623:AA1623"/>
    <mergeCell ref="AC1623:AD1623"/>
    <mergeCell ref="O1624:AB1624"/>
    <mergeCell ref="C1617:AC1617"/>
    <mergeCell ref="I1619:P1619"/>
    <mergeCell ref="S1619:Y1619"/>
    <mergeCell ref="A1621:O1621"/>
    <mergeCell ref="B1622:D1622"/>
    <mergeCell ref="F1622:I1622"/>
    <mergeCell ref="J1622:L1622"/>
    <mergeCell ref="N1622:AA1622"/>
    <mergeCell ref="AC1622:AD1622"/>
    <mergeCell ref="O1632:AB1632"/>
    <mergeCell ref="AC1632:AD1632"/>
    <mergeCell ref="B1633:D1633"/>
    <mergeCell ref="F1633:I1633"/>
    <mergeCell ref="J1633:L1633"/>
    <mergeCell ref="N1633:AA1633"/>
    <mergeCell ref="AC1633:AD1633"/>
    <mergeCell ref="O1629:AB1629"/>
    <mergeCell ref="AC1629:AD1629"/>
    <mergeCell ref="O1630:AB1630"/>
    <mergeCell ref="AC1630:AD1630"/>
    <mergeCell ref="O1631:AB1631"/>
    <mergeCell ref="AC1631:AD1631"/>
    <mergeCell ref="O1627:AB1627"/>
    <mergeCell ref="AC1627:AD1627"/>
    <mergeCell ref="B1628:D1628"/>
    <mergeCell ref="F1628:I1628"/>
    <mergeCell ref="J1628:L1628"/>
    <mergeCell ref="N1628:AA1628"/>
    <mergeCell ref="AC1628:AD1628"/>
    <mergeCell ref="O1640:AB1640"/>
    <mergeCell ref="AC1640:AD1640"/>
    <mergeCell ref="O1641:AB1641"/>
    <mergeCell ref="AC1641:AD1641"/>
    <mergeCell ref="O1642:AB1642"/>
    <mergeCell ref="AC1642:AD1642"/>
    <mergeCell ref="O1637:AB1637"/>
    <mergeCell ref="AC1637:AD1637"/>
    <mergeCell ref="O1638:AB1638"/>
    <mergeCell ref="AC1638:AD1638"/>
    <mergeCell ref="O1639:AB1639"/>
    <mergeCell ref="AC1639:AD1639"/>
    <mergeCell ref="O1634:AB1634"/>
    <mergeCell ref="AC1634:AD1634"/>
    <mergeCell ref="O1635:AB1635"/>
    <mergeCell ref="AC1635:AD1635"/>
    <mergeCell ref="B1636:D1636"/>
    <mergeCell ref="F1636:I1636"/>
    <mergeCell ref="J1636:L1636"/>
    <mergeCell ref="N1636:AA1636"/>
    <mergeCell ref="AC1636:AD1636"/>
    <mergeCell ref="B1650:D1650"/>
    <mergeCell ref="F1650:I1650"/>
    <mergeCell ref="J1650:L1650"/>
    <mergeCell ref="N1650:AA1650"/>
    <mergeCell ref="AC1650:AD1650"/>
    <mergeCell ref="O1651:AB1651"/>
    <mergeCell ref="B1648:D1648"/>
    <mergeCell ref="F1648:I1648"/>
    <mergeCell ref="J1648:L1648"/>
    <mergeCell ref="N1648:AA1648"/>
    <mergeCell ref="AC1648:AD1648"/>
    <mergeCell ref="O1649:AB1649"/>
    <mergeCell ref="A1644:S1644"/>
    <mergeCell ref="Y1644:Z1644"/>
    <mergeCell ref="AC1644:AD1644"/>
    <mergeCell ref="A1646:O1646"/>
    <mergeCell ref="B1647:D1647"/>
    <mergeCell ref="F1647:I1647"/>
    <mergeCell ref="J1647:L1647"/>
    <mergeCell ref="N1647:AA1647"/>
    <mergeCell ref="AC1647:AD1647"/>
    <mergeCell ref="O1657:AB1657"/>
    <mergeCell ref="AC1657:AD1657"/>
    <mergeCell ref="B1658:D1658"/>
    <mergeCell ref="F1658:I1658"/>
    <mergeCell ref="J1658:L1658"/>
    <mergeCell ref="N1658:AA1658"/>
    <mergeCell ref="AC1658:AD1658"/>
    <mergeCell ref="O1654:AB1654"/>
    <mergeCell ref="AC1654:AD1654"/>
    <mergeCell ref="O1655:AB1655"/>
    <mergeCell ref="AC1655:AD1655"/>
    <mergeCell ref="O1656:AB1656"/>
    <mergeCell ref="AC1656:AD1656"/>
    <mergeCell ref="B1652:D1652"/>
    <mergeCell ref="F1652:I1652"/>
    <mergeCell ref="J1652:L1652"/>
    <mergeCell ref="N1652:AA1652"/>
    <mergeCell ref="AC1652:AD1652"/>
    <mergeCell ref="O1653:AB1653"/>
    <mergeCell ref="AC1653:AD1653"/>
    <mergeCell ref="O1663:AB1663"/>
    <mergeCell ref="AC1663:AD1663"/>
    <mergeCell ref="O1664:AB1664"/>
    <mergeCell ref="AC1664:AD1664"/>
    <mergeCell ref="O1665:AB1665"/>
    <mergeCell ref="AC1665:AD1665"/>
    <mergeCell ref="O1661:AB1661"/>
    <mergeCell ref="B1662:D1662"/>
    <mergeCell ref="F1662:I1662"/>
    <mergeCell ref="J1662:L1662"/>
    <mergeCell ref="N1662:AA1662"/>
    <mergeCell ref="AC1662:AD1662"/>
    <mergeCell ref="O1659:AB1659"/>
    <mergeCell ref="B1660:D1660"/>
    <mergeCell ref="F1660:I1660"/>
    <mergeCell ref="J1660:L1660"/>
    <mergeCell ref="N1660:AA1660"/>
    <mergeCell ref="AC1660:AD1660"/>
    <mergeCell ref="A1672:M1672"/>
    <mergeCell ref="R1672:AD1672"/>
    <mergeCell ref="C1673:AC1673"/>
    <mergeCell ref="I1675:P1675"/>
    <mergeCell ref="S1675:Y1675"/>
    <mergeCell ref="A1677:O1677"/>
    <mergeCell ref="B1668:D1668"/>
    <mergeCell ref="F1668:I1668"/>
    <mergeCell ref="J1668:L1668"/>
    <mergeCell ref="N1668:AA1668"/>
    <mergeCell ref="AC1668:AD1668"/>
    <mergeCell ref="O1669:AB1669"/>
    <mergeCell ref="B1666:D1666"/>
    <mergeCell ref="F1666:I1666"/>
    <mergeCell ref="J1666:L1666"/>
    <mergeCell ref="N1666:AA1666"/>
    <mergeCell ref="AC1666:AD1666"/>
    <mergeCell ref="O1667:AB1667"/>
    <mergeCell ref="O1683:AB1683"/>
    <mergeCell ref="AC1683:AD1683"/>
    <mergeCell ref="O1684:AB1684"/>
    <mergeCell ref="AC1684:AD1684"/>
    <mergeCell ref="O1685:AB1685"/>
    <mergeCell ref="AC1685:AD1685"/>
    <mergeCell ref="O1680:AB1680"/>
    <mergeCell ref="AC1680:AD1680"/>
    <mergeCell ref="O1681:AB1681"/>
    <mergeCell ref="AC1681:AD1681"/>
    <mergeCell ref="O1682:AB1682"/>
    <mergeCell ref="AC1682:AD1682"/>
    <mergeCell ref="B1678:D1678"/>
    <mergeCell ref="F1678:I1678"/>
    <mergeCell ref="J1678:L1678"/>
    <mergeCell ref="N1678:AA1678"/>
    <mergeCell ref="AC1678:AD1678"/>
    <mergeCell ref="B1679:D1679"/>
    <mergeCell ref="F1679:I1679"/>
    <mergeCell ref="J1679:L1679"/>
    <mergeCell ref="N1679:AA1679"/>
    <mergeCell ref="AC1679:AD1679"/>
    <mergeCell ref="O1692:AB1692"/>
    <mergeCell ref="AC1692:AD1692"/>
    <mergeCell ref="O1693:AB1693"/>
    <mergeCell ref="AC1693:AD1693"/>
    <mergeCell ref="O1694:AB1694"/>
    <mergeCell ref="AC1694:AD1694"/>
    <mergeCell ref="O1689:AB1689"/>
    <mergeCell ref="AC1689:AD1689"/>
    <mergeCell ref="O1690:AB1690"/>
    <mergeCell ref="AC1690:AD1690"/>
    <mergeCell ref="B1691:D1691"/>
    <mergeCell ref="F1691:I1691"/>
    <mergeCell ref="J1691:L1691"/>
    <mergeCell ref="N1691:AA1691"/>
    <mergeCell ref="AC1691:AD1691"/>
    <mergeCell ref="O1686:AB1686"/>
    <mergeCell ref="AC1686:AD1686"/>
    <mergeCell ref="O1687:AB1687"/>
    <mergeCell ref="AC1687:AD1687"/>
    <mergeCell ref="O1688:AB1688"/>
    <mergeCell ref="AC1688:AD1688"/>
    <mergeCell ref="B1700:D1700"/>
    <mergeCell ref="F1700:I1700"/>
    <mergeCell ref="J1700:L1700"/>
    <mergeCell ref="N1700:AA1700"/>
    <mergeCell ref="AC1700:AD1700"/>
    <mergeCell ref="O1701:AB1701"/>
    <mergeCell ref="AC1701:AD1701"/>
    <mergeCell ref="O1697:AB1697"/>
    <mergeCell ref="AC1697:AD1697"/>
    <mergeCell ref="O1698:AB1698"/>
    <mergeCell ref="AC1698:AD1698"/>
    <mergeCell ref="O1699:AB1699"/>
    <mergeCell ref="AC1699:AD1699"/>
    <mergeCell ref="O1695:AB1695"/>
    <mergeCell ref="AC1695:AD1695"/>
    <mergeCell ref="B1696:D1696"/>
    <mergeCell ref="F1696:I1696"/>
    <mergeCell ref="J1696:L1696"/>
    <mergeCell ref="N1696:AA1696"/>
    <mergeCell ref="AC1696:AD1696"/>
    <mergeCell ref="O1708:AB1708"/>
    <mergeCell ref="AC1708:AD1708"/>
    <mergeCell ref="O1709:AB1709"/>
    <mergeCell ref="AC1709:AD1709"/>
    <mergeCell ref="B1710:D1710"/>
    <mergeCell ref="F1710:I1710"/>
    <mergeCell ref="J1710:L1710"/>
    <mergeCell ref="N1710:AA1710"/>
    <mergeCell ref="AC1710:AD1710"/>
    <mergeCell ref="O1705:AB1705"/>
    <mergeCell ref="AC1705:AD1705"/>
    <mergeCell ref="O1706:AB1706"/>
    <mergeCell ref="AC1706:AD1706"/>
    <mergeCell ref="O1707:AB1707"/>
    <mergeCell ref="AC1707:AD1707"/>
    <mergeCell ref="O1702:AB1702"/>
    <mergeCell ref="AC1702:AD1702"/>
    <mergeCell ref="O1703:AB1703"/>
    <mergeCell ref="AC1703:AD1703"/>
    <mergeCell ref="O1704:AB1704"/>
    <mergeCell ref="AC1704:AD1704"/>
    <mergeCell ref="O1717:AB1717"/>
    <mergeCell ref="AC1717:AD1717"/>
    <mergeCell ref="O1718:AB1718"/>
    <mergeCell ref="AC1718:AD1718"/>
    <mergeCell ref="O1719:AB1719"/>
    <mergeCell ref="AC1719:AD1719"/>
    <mergeCell ref="O1714:AB1714"/>
    <mergeCell ref="AC1714:AD1714"/>
    <mergeCell ref="O1715:AB1715"/>
    <mergeCell ref="AC1715:AD1715"/>
    <mergeCell ref="O1716:AB1716"/>
    <mergeCell ref="AC1716:AD1716"/>
    <mergeCell ref="O1711:AB1711"/>
    <mergeCell ref="AC1711:AD1711"/>
    <mergeCell ref="O1712:AB1712"/>
    <mergeCell ref="AC1712:AD1712"/>
    <mergeCell ref="O1713:AB1713"/>
    <mergeCell ref="AC1713:AD1713"/>
    <mergeCell ref="B1724:D1724"/>
    <mergeCell ref="F1724:I1724"/>
    <mergeCell ref="J1724:L1724"/>
    <mergeCell ref="N1724:AA1724"/>
    <mergeCell ref="AC1724:AD1724"/>
    <mergeCell ref="O1725:AB1725"/>
    <mergeCell ref="AC1725:AD1725"/>
    <mergeCell ref="B1722:D1722"/>
    <mergeCell ref="F1722:I1722"/>
    <mergeCell ref="J1722:L1722"/>
    <mergeCell ref="N1722:AA1722"/>
    <mergeCell ref="AC1722:AD1722"/>
    <mergeCell ref="O1723:AB1723"/>
    <mergeCell ref="B1720:D1720"/>
    <mergeCell ref="F1720:I1720"/>
    <mergeCell ref="J1720:L1720"/>
    <mergeCell ref="N1720:AA1720"/>
    <mergeCell ref="AC1720:AD1720"/>
    <mergeCell ref="O1721:AB1721"/>
    <mergeCell ref="A1733:M1733"/>
    <mergeCell ref="R1733:AD1733"/>
    <mergeCell ref="C1734:AC1734"/>
    <mergeCell ref="I1736:P1736"/>
    <mergeCell ref="S1736:Y1736"/>
    <mergeCell ref="A1738:O1738"/>
    <mergeCell ref="O1728:AB1728"/>
    <mergeCell ref="AC1728:AD1728"/>
    <mergeCell ref="O1729:AB1729"/>
    <mergeCell ref="AC1729:AD1729"/>
    <mergeCell ref="O1730:AB1730"/>
    <mergeCell ref="AC1730:AD1730"/>
    <mergeCell ref="O1726:AB1726"/>
    <mergeCell ref="AC1726:AD1726"/>
    <mergeCell ref="B1727:D1727"/>
    <mergeCell ref="F1727:I1727"/>
    <mergeCell ref="J1727:L1727"/>
    <mergeCell ref="N1727:AA1727"/>
    <mergeCell ref="AC1727:AD1727"/>
    <mergeCell ref="B1744:D1744"/>
    <mergeCell ref="F1744:I1744"/>
    <mergeCell ref="J1744:L1744"/>
    <mergeCell ref="N1744:AA1744"/>
    <mergeCell ref="AC1744:AD1744"/>
    <mergeCell ref="O1745:AB1745"/>
    <mergeCell ref="O1741:AB1741"/>
    <mergeCell ref="AC1741:AD1741"/>
    <mergeCell ref="O1742:AB1742"/>
    <mergeCell ref="AC1742:AD1742"/>
    <mergeCell ref="O1743:AB1743"/>
    <mergeCell ref="AC1743:AD1743"/>
    <mergeCell ref="B1739:D1739"/>
    <mergeCell ref="F1739:I1739"/>
    <mergeCell ref="J1739:L1739"/>
    <mergeCell ref="N1739:AA1739"/>
    <mergeCell ref="AC1739:AD1739"/>
    <mergeCell ref="B1740:D1740"/>
    <mergeCell ref="F1740:I1740"/>
    <mergeCell ref="J1740:L1740"/>
    <mergeCell ref="N1740:AA1740"/>
    <mergeCell ref="AC1740:AD1740"/>
    <mergeCell ref="B1751:D1751"/>
    <mergeCell ref="F1751:I1751"/>
    <mergeCell ref="J1751:L1751"/>
    <mergeCell ref="N1751:AA1751"/>
    <mergeCell ref="AC1751:AD1751"/>
    <mergeCell ref="O1752:AB1752"/>
    <mergeCell ref="AC1752:AD1752"/>
    <mergeCell ref="O1748:AB1748"/>
    <mergeCell ref="AC1748:AD1748"/>
    <mergeCell ref="O1749:AB1749"/>
    <mergeCell ref="AC1749:AD1749"/>
    <mergeCell ref="O1750:AB1750"/>
    <mergeCell ref="AC1750:AD1750"/>
    <mergeCell ref="B1746:D1746"/>
    <mergeCell ref="F1746:I1746"/>
    <mergeCell ref="J1746:L1746"/>
    <mergeCell ref="N1746:AA1746"/>
    <mergeCell ref="AC1746:AD1746"/>
    <mergeCell ref="O1747:AB1747"/>
    <mergeCell ref="AC1747:AD1747"/>
    <mergeCell ref="O1759:AB1759"/>
    <mergeCell ref="AC1759:AD1759"/>
    <mergeCell ref="O1760:AB1760"/>
    <mergeCell ref="AC1760:AD1760"/>
    <mergeCell ref="B1761:D1761"/>
    <mergeCell ref="F1761:I1761"/>
    <mergeCell ref="J1761:L1761"/>
    <mergeCell ref="N1761:AA1761"/>
    <mergeCell ref="AC1761:AD1761"/>
    <mergeCell ref="O1756:AB1756"/>
    <mergeCell ref="AC1756:AD1756"/>
    <mergeCell ref="O1757:AB1757"/>
    <mergeCell ref="AC1757:AD1757"/>
    <mergeCell ref="O1758:AB1758"/>
    <mergeCell ref="AC1758:AD1758"/>
    <mergeCell ref="O1753:AB1753"/>
    <mergeCell ref="AC1753:AD1753"/>
    <mergeCell ref="O1754:AB1754"/>
    <mergeCell ref="AC1754:AD1754"/>
    <mergeCell ref="B1755:D1755"/>
    <mergeCell ref="F1755:I1755"/>
    <mergeCell ref="J1755:L1755"/>
    <mergeCell ref="N1755:AA1755"/>
    <mergeCell ref="AC1755:AD1755"/>
    <mergeCell ref="O1768:AB1768"/>
    <mergeCell ref="B1769:D1769"/>
    <mergeCell ref="F1769:I1769"/>
    <mergeCell ref="J1769:L1769"/>
    <mergeCell ref="N1769:AA1769"/>
    <mergeCell ref="AC1769:AD1769"/>
    <mergeCell ref="O1765:AB1765"/>
    <mergeCell ref="AC1765:AD1765"/>
    <mergeCell ref="O1766:AB1766"/>
    <mergeCell ref="AC1766:AD1766"/>
    <mergeCell ref="B1767:D1767"/>
    <mergeCell ref="F1767:I1767"/>
    <mergeCell ref="J1767:L1767"/>
    <mergeCell ref="N1767:AA1767"/>
    <mergeCell ref="AC1767:AD1767"/>
    <mergeCell ref="O1762:AB1762"/>
    <mergeCell ref="AC1762:AD1762"/>
    <mergeCell ref="O1763:AB1763"/>
    <mergeCell ref="AC1763:AD1763"/>
    <mergeCell ref="O1764:AB1764"/>
    <mergeCell ref="AC1764:AD1764"/>
    <mergeCell ref="O1774:AB1774"/>
    <mergeCell ref="B1775:D1775"/>
    <mergeCell ref="F1775:I1775"/>
    <mergeCell ref="J1775:L1775"/>
    <mergeCell ref="N1775:AA1775"/>
    <mergeCell ref="AC1775:AD1775"/>
    <mergeCell ref="O1772:AB1772"/>
    <mergeCell ref="B1773:D1773"/>
    <mergeCell ref="F1773:I1773"/>
    <mergeCell ref="J1773:L1773"/>
    <mergeCell ref="N1773:AA1773"/>
    <mergeCell ref="AC1773:AD1773"/>
    <mergeCell ref="O1770:AB1770"/>
    <mergeCell ref="B1771:D1771"/>
    <mergeCell ref="F1771:I1771"/>
    <mergeCell ref="J1771:L1771"/>
    <mergeCell ref="N1771:AA1771"/>
    <mergeCell ref="AC1771:AD1771"/>
    <mergeCell ref="O1781:AB1781"/>
    <mergeCell ref="AC1781:AD1781"/>
    <mergeCell ref="O1782:AB1782"/>
    <mergeCell ref="AC1782:AD1782"/>
    <mergeCell ref="O1783:AB1783"/>
    <mergeCell ref="AC1783:AD1783"/>
    <mergeCell ref="O1778:AB1778"/>
    <mergeCell ref="AC1778:AD1778"/>
    <mergeCell ref="O1779:AB1779"/>
    <mergeCell ref="AC1779:AD1779"/>
    <mergeCell ref="B1780:D1780"/>
    <mergeCell ref="F1780:I1780"/>
    <mergeCell ref="J1780:L1780"/>
    <mergeCell ref="N1780:AA1780"/>
    <mergeCell ref="AC1780:AD1780"/>
    <mergeCell ref="O1776:AB1776"/>
    <mergeCell ref="B1777:D1777"/>
    <mergeCell ref="F1777:I1777"/>
    <mergeCell ref="J1777:L1777"/>
    <mergeCell ref="N1777:AA1777"/>
    <mergeCell ref="AC1777:AD1777"/>
    <mergeCell ref="O1790:AB1790"/>
    <mergeCell ref="AC1790:AD1790"/>
    <mergeCell ref="O1791:AB1791"/>
    <mergeCell ref="AC1791:AD1791"/>
    <mergeCell ref="A1794:M1794"/>
    <mergeCell ref="R1794:AD1794"/>
    <mergeCell ref="O1787:AB1787"/>
    <mergeCell ref="AC1787:AD1787"/>
    <mergeCell ref="O1788:AB1788"/>
    <mergeCell ref="AC1788:AD1788"/>
    <mergeCell ref="B1789:D1789"/>
    <mergeCell ref="F1789:I1789"/>
    <mergeCell ref="J1789:L1789"/>
    <mergeCell ref="N1789:AA1789"/>
    <mergeCell ref="AC1789:AD1789"/>
    <mergeCell ref="O1784:AB1784"/>
    <mergeCell ref="AC1784:AD1784"/>
    <mergeCell ref="O1785:AB1785"/>
    <mergeCell ref="AC1785:AD1785"/>
    <mergeCell ref="O1786:AB1786"/>
    <mergeCell ref="AC1786:AD1786"/>
    <mergeCell ref="B1803:D1803"/>
    <mergeCell ref="F1803:I1803"/>
    <mergeCell ref="J1803:L1803"/>
    <mergeCell ref="N1803:AA1803"/>
    <mergeCell ref="AC1803:AD1803"/>
    <mergeCell ref="O1804:AB1804"/>
    <mergeCell ref="AC1804:AD1804"/>
    <mergeCell ref="B1801:D1801"/>
    <mergeCell ref="F1801:I1801"/>
    <mergeCell ref="J1801:L1801"/>
    <mergeCell ref="N1801:AA1801"/>
    <mergeCell ref="AC1801:AD1801"/>
    <mergeCell ref="O1802:AB1802"/>
    <mergeCell ref="C1795:AC1795"/>
    <mergeCell ref="I1797:P1797"/>
    <mergeCell ref="S1797:Y1797"/>
    <mergeCell ref="A1799:O1799"/>
    <mergeCell ref="B1800:D1800"/>
    <mergeCell ref="F1800:I1800"/>
    <mergeCell ref="J1800:L1800"/>
    <mergeCell ref="N1800:AA1800"/>
    <mergeCell ref="AC1800:AD1800"/>
    <mergeCell ref="O1809:AB1809"/>
    <mergeCell ref="AC1809:AD1809"/>
    <mergeCell ref="O1810:AB1810"/>
    <mergeCell ref="AC1810:AD1810"/>
    <mergeCell ref="B1811:D1811"/>
    <mergeCell ref="F1811:I1811"/>
    <mergeCell ref="J1811:L1811"/>
    <mergeCell ref="N1811:AA1811"/>
    <mergeCell ref="AC1811:AD1811"/>
    <mergeCell ref="O1807:AB1807"/>
    <mergeCell ref="B1808:D1808"/>
    <mergeCell ref="F1808:I1808"/>
    <mergeCell ref="J1808:L1808"/>
    <mergeCell ref="N1808:AA1808"/>
    <mergeCell ref="AC1808:AD1808"/>
    <mergeCell ref="O1805:AB1805"/>
    <mergeCell ref="AC1805:AD1805"/>
    <mergeCell ref="B1806:D1806"/>
    <mergeCell ref="F1806:I1806"/>
    <mergeCell ref="J1806:L1806"/>
    <mergeCell ref="N1806:AA1806"/>
    <mergeCell ref="AC1806:AD1806"/>
    <mergeCell ref="O1816:AB1816"/>
    <mergeCell ref="B1817:D1817"/>
    <mergeCell ref="F1817:I1817"/>
    <mergeCell ref="J1817:L1817"/>
    <mergeCell ref="N1817:AA1817"/>
    <mergeCell ref="AC1817:AD1817"/>
    <mergeCell ref="O1814:AB1814"/>
    <mergeCell ref="B1815:D1815"/>
    <mergeCell ref="F1815:I1815"/>
    <mergeCell ref="J1815:L1815"/>
    <mergeCell ref="N1815:AA1815"/>
    <mergeCell ref="AC1815:AD1815"/>
    <mergeCell ref="O1812:AB1812"/>
    <mergeCell ref="B1813:D1813"/>
    <mergeCell ref="F1813:I1813"/>
    <mergeCell ref="J1813:L1813"/>
    <mergeCell ref="N1813:AA1813"/>
    <mergeCell ref="AC1813:AD1813"/>
    <mergeCell ref="O1824:AB1824"/>
    <mergeCell ref="B1825:D1825"/>
    <mergeCell ref="F1825:I1825"/>
    <mergeCell ref="J1825:L1825"/>
    <mergeCell ref="N1825:AA1825"/>
    <mergeCell ref="AC1825:AD1825"/>
    <mergeCell ref="O1821:AB1821"/>
    <mergeCell ref="AC1821:AD1821"/>
    <mergeCell ref="O1822:AB1822"/>
    <mergeCell ref="AC1822:AD1822"/>
    <mergeCell ref="B1823:D1823"/>
    <mergeCell ref="F1823:I1823"/>
    <mergeCell ref="J1823:L1823"/>
    <mergeCell ref="N1823:AA1823"/>
    <mergeCell ref="AC1823:AD1823"/>
    <mergeCell ref="O1818:AB1818"/>
    <mergeCell ref="AC1818:AD1818"/>
    <mergeCell ref="O1819:AB1819"/>
    <mergeCell ref="AC1819:AD1819"/>
    <mergeCell ref="B1820:D1820"/>
    <mergeCell ref="F1820:I1820"/>
    <mergeCell ref="J1820:L1820"/>
    <mergeCell ref="N1820:AA1820"/>
    <mergeCell ref="AC1820:AD1820"/>
    <mergeCell ref="A1837:O1837"/>
    <mergeCell ref="B1838:D1838"/>
    <mergeCell ref="F1838:I1838"/>
    <mergeCell ref="J1838:L1838"/>
    <mergeCell ref="N1838:AA1838"/>
    <mergeCell ref="AC1838:AD1838"/>
    <mergeCell ref="O1829:AB1829"/>
    <mergeCell ref="A1832:M1832"/>
    <mergeCell ref="R1832:AD1832"/>
    <mergeCell ref="C1833:AC1833"/>
    <mergeCell ref="I1835:P1835"/>
    <mergeCell ref="S1835:Y1835"/>
    <mergeCell ref="O1826:AB1826"/>
    <mergeCell ref="AC1826:AD1826"/>
    <mergeCell ref="O1827:AB1827"/>
    <mergeCell ref="AC1827:AD1827"/>
    <mergeCell ref="B1828:D1828"/>
    <mergeCell ref="F1828:I1828"/>
    <mergeCell ref="J1828:L1828"/>
    <mergeCell ref="N1828:AA1828"/>
    <mergeCell ref="AC1828:AD1828"/>
    <mergeCell ref="O1844:AB1844"/>
    <mergeCell ref="AC1844:AD1844"/>
    <mergeCell ref="O1845:AB1845"/>
    <mergeCell ref="AC1845:AD1845"/>
    <mergeCell ref="O1846:AB1846"/>
    <mergeCell ref="AC1846:AD1846"/>
    <mergeCell ref="O1841:AB1841"/>
    <mergeCell ref="AC1841:AD1841"/>
    <mergeCell ref="O1842:AB1842"/>
    <mergeCell ref="AC1842:AD1842"/>
    <mergeCell ref="O1843:AB1843"/>
    <mergeCell ref="AC1843:AD1843"/>
    <mergeCell ref="B1839:D1839"/>
    <mergeCell ref="F1839:I1839"/>
    <mergeCell ref="J1839:L1839"/>
    <mergeCell ref="N1839:AA1839"/>
    <mergeCell ref="AC1839:AD1839"/>
    <mergeCell ref="O1840:AB1840"/>
    <mergeCell ref="AC1840:AD1840"/>
    <mergeCell ref="O1853:AB1853"/>
    <mergeCell ref="AC1853:AD1853"/>
    <mergeCell ref="O1854:AB1854"/>
    <mergeCell ref="AC1854:AD1854"/>
    <mergeCell ref="O1855:AB1855"/>
    <mergeCell ref="AC1855:AD1855"/>
    <mergeCell ref="O1850:AB1850"/>
    <mergeCell ref="AC1850:AD1850"/>
    <mergeCell ref="O1851:AB1851"/>
    <mergeCell ref="AC1851:AD1851"/>
    <mergeCell ref="O1852:AB1852"/>
    <mergeCell ref="AC1852:AD1852"/>
    <mergeCell ref="O1847:AB1847"/>
    <mergeCell ref="AC1847:AD1847"/>
    <mergeCell ref="O1848:AB1848"/>
    <mergeCell ref="AC1848:AD1848"/>
    <mergeCell ref="O1849:AB1849"/>
    <mergeCell ref="AC1849:AD1849"/>
    <mergeCell ref="O1862:AB1862"/>
    <mergeCell ref="AC1862:AD1862"/>
    <mergeCell ref="O1863:AB1863"/>
    <mergeCell ref="AC1863:AD1863"/>
    <mergeCell ref="O1864:AB1864"/>
    <mergeCell ref="AC1864:AD1864"/>
    <mergeCell ref="O1859:AB1859"/>
    <mergeCell ref="AC1859:AD1859"/>
    <mergeCell ref="O1860:AB1860"/>
    <mergeCell ref="AC1860:AD1860"/>
    <mergeCell ref="O1861:AB1861"/>
    <mergeCell ref="AC1861:AD1861"/>
    <mergeCell ref="O1856:AB1856"/>
    <mergeCell ref="AC1856:AD1856"/>
    <mergeCell ref="O1857:AB1857"/>
    <mergeCell ref="AC1857:AD1857"/>
    <mergeCell ref="O1858:AB1858"/>
    <mergeCell ref="AC1858:AD1858"/>
    <mergeCell ref="A1873:O1873"/>
    <mergeCell ref="B1874:D1874"/>
    <mergeCell ref="F1874:I1874"/>
    <mergeCell ref="J1874:L1874"/>
    <mergeCell ref="N1874:AA1874"/>
    <mergeCell ref="AC1874:AD1874"/>
    <mergeCell ref="O1868:AB1868"/>
    <mergeCell ref="AC1868:AD1868"/>
    <mergeCell ref="O1869:AB1869"/>
    <mergeCell ref="AC1869:AD1869"/>
    <mergeCell ref="A1871:S1871"/>
    <mergeCell ref="Y1871:Z1871"/>
    <mergeCell ref="AC1871:AD1871"/>
    <mergeCell ref="O1865:AB1865"/>
    <mergeCell ref="AC1865:AD1865"/>
    <mergeCell ref="O1866:AB1866"/>
    <mergeCell ref="AC1866:AD1866"/>
    <mergeCell ref="O1867:AB1867"/>
    <mergeCell ref="AC1867:AD1867"/>
    <mergeCell ref="A1883:S1883"/>
    <mergeCell ref="Y1883:Z1883"/>
    <mergeCell ref="AA1883:AD1883"/>
    <mergeCell ref="A1887:M1887"/>
    <mergeCell ref="R1887:AD1887"/>
    <mergeCell ref="O1877:AB1877"/>
    <mergeCell ref="AC1877:AD1877"/>
    <mergeCell ref="O1878:AB1878"/>
    <mergeCell ref="AC1878:AD1878"/>
    <mergeCell ref="A1880:S1880"/>
    <mergeCell ref="Y1880:Z1880"/>
    <mergeCell ref="AC1880:AD1880"/>
    <mergeCell ref="B1875:D1875"/>
    <mergeCell ref="F1875:I1875"/>
    <mergeCell ref="J1875:L1875"/>
    <mergeCell ref="N1875:AA1875"/>
    <mergeCell ref="AC1875:AD1875"/>
    <mergeCell ref="O1876:AB1876"/>
    <mergeCell ref="AC1876:AD1876"/>
  </mergeCells>
  <pageMargins left="0.5" right="0.5" top="0.5" bottom="0.5" header="0" footer="0"/>
  <pageSetup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995E9-87C8-43EA-BC95-0995F1CBA3D7}">
  <dimension ref="A1:J8"/>
  <sheetViews>
    <sheetView workbookViewId="0">
      <selection activeCell="B45" sqref="B45"/>
    </sheetView>
  </sheetViews>
  <sheetFormatPr defaultRowHeight="13.35" customHeight="1" x14ac:dyDescent="0.25"/>
  <cols>
    <col min="1" max="10" width="19" style="161" bestFit="1" customWidth="1"/>
    <col min="11" max="16384" width="9.140625" style="161"/>
  </cols>
  <sheetData>
    <row r="1" spans="1:10" ht="13.35" customHeight="1" x14ac:dyDescent="0.25">
      <c r="A1" s="160" t="s">
        <v>2674</v>
      </c>
      <c r="B1" s="160" t="s">
        <v>2675</v>
      </c>
      <c r="C1" s="160" t="s">
        <v>2676</v>
      </c>
      <c r="D1" s="160" t="s">
        <v>2677</v>
      </c>
      <c r="E1" s="160" t="s">
        <v>2678</v>
      </c>
      <c r="F1" s="160" t="s">
        <v>2679</v>
      </c>
      <c r="G1" s="160" t="s">
        <v>2680</v>
      </c>
      <c r="H1" s="160" t="s">
        <v>2681</v>
      </c>
      <c r="I1" s="160" t="s">
        <v>2682</v>
      </c>
      <c r="J1" s="160" t="s">
        <v>2682</v>
      </c>
    </row>
    <row r="2" spans="1:10" ht="13.35" customHeight="1" x14ac:dyDescent="0.25">
      <c r="A2" s="161" t="s">
        <v>2683</v>
      </c>
      <c r="B2" s="161" t="s">
        <v>2684</v>
      </c>
      <c r="C2" s="161" t="s">
        <v>2685</v>
      </c>
      <c r="D2" s="161" t="s">
        <v>302</v>
      </c>
      <c r="E2" s="161" t="s">
        <v>2686</v>
      </c>
      <c r="F2" s="161" t="s">
        <v>2687</v>
      </c>
      <c r="G2" s="162">
        <v>0</v>
      </c>
      <c r="H2" s="162">
        <v>-5100</v>
      </c>
      <c r="I2" s="161" t="s">
        <v>2688</v>
      </c>
      <c r="J2" s="161" t="s">
        <v>2686</v>
      </c>
    </row>
    <row r="3" spans="1:10" ht="13.35" customHeight="1" x14ac:dyDescent="0.25">
      <c r="A3" s="161" t="s">
        <v>2683</v>
      </c>
      <c r="B3" s="161" t="s">
        <v>2689</v>
      </c>
      <c r="C3" s="161" t="s">
        <v>2685</v>
      </c>
      <c r="D3" s="161" t="s">
        <v>1543</v>
      </c>
      <c r="E3" s="161" t="s">
        <v>2686</v>
      </c>
      <c r="F3" s="161" t="s">
        <v>2687</v>
      </c>
      <c r="G3" s="162">
        <v>0</v>
      </c>
      <c r="H3" s="162">
        <v>-2500</v>
      </c>
      <c r="I3" s="161" t="s">
        <v>2688</v>
      </c>
      <c r="J3" s="161" t="s">
        <v>2686</v>
      </c>
    </row>
    <row r="4" spans="1:10" ht="13.35" customHeight="1" x14ac:dyDescent="0.25">
      <c r="A4" s="161" t="s">
        <v>2683</v>
      </c>
      <c r="B4" s="161" t="s">
        <v>2690</v>
      </c>
      <c r="C4" s="161" t="s">
        <v>2685</v>
      </c>
      <c r="D4" s="161" t="s">
        <v>307</v>
      </c>
      <c r="E4" s="161" t="s">
        <v>2686</v>
      </c>
      <c r="F4" s="161" t="s">
        <v>2687</v>
      </c>
      <c r="G4" s="162">
        <v>0</v>
      </c>
      <c r="H4" s="162">
        <v>-11010.18</v>
      </c>
      <c r="I4" s="161" t="s">
        <v>2688</v>
      </c>
      <c r="J4" s="161" t="s">
        <v>2686</v>
      </c>
    </row>
    <row r="5" spans="1:10" ht="13.35" customHeight="1" x14ac:dyDescent="0.25">
      <c r="A5" s="161" t="s">
        <v>2683</v>
      </c>
      <c r="B5" s="161" t="s">
        <v>2691</v>
      </c>
      <c r="C5" s="161" t="s">
        <v>509</v>
      </c>
      <c r="D5" s="161" t="s">
        <v>420</v>
      </c>
      <c r="E5" s="161" t="s">
        <v>2686</v>
      </c>
      <c r="F5" s="161" t="s">
        <v>2687</v>
      </c>
      <c r="G5" s="162">
        <v>0</v>
      </c>
      <c r="H5" s="162">
        <v>-1458.75</v>
      </c>
      <c r="I5" s="161" t="s">
        <v>2688</v>
      </c>
      <c r="J5" s="161" t="s">
        <v>2686</v>
      </c>
    </row>
    <row r="6" spans="1:10" ht="13.35" customHeight="1" x14ac:dyDescent="0.25">
      <c r="A6" s="161" t="s">
        <v>2683</v>
      </c>
      <c r="B6" s="161" t="s">
        <v>2692</v>
      </c>
      <c r="C6" s="161" t="s">
        <v>1293</v>
      </c>
      <c r="D6" s="161" t="s">
        <v>1634</v>
      </c>
      <c r="E6" s="161" t="s">
        <v>2686</v>
      </c>
      <c r="F6" s="161" t="s">
        <v>2687</v>
      </c>
      <c r="G6" s="162">
        <v>0</v>
      </c>
      <c r="H6" s="162">
        <v>-2000</v>
      </c>
      <c r="I6" s="161" t="s">
        <v>2688</v>
      </c>
      <c r="J6" s="161" t="s">
        <v>2686</v>
      </c>
    </row>
    <row r="7" spans="1:10" ht="13.35" customHeight="1" x14ac:dyDescent="0.25">
      <c r="A7" s="161" t="s">
        <v>2683</v>
      </c>
      <c r="B7" s="161" t="s">
        <v>2693</v>
      </c>
      <c r="C7" s="161" t="s">
        <v>427</v>
      </c>
      <c r="D7" s="161" t="s">
        <v>420</v>
      </c>
      <c r="E7" s="161" t="s">
        <v>2686</v>
      </c>
      <c r="F7" s="161" t="s">
        <v>2687</v>
      </c>
      <c r="G7" s="162">
        <v>0</v>
      </c>
      <c r="H7" s="162">
        <v>0</v>
      </c>
      <c r="I7" s="161" t="s">
        <v>2694</v>
      </c>
      <c r="J7" s="161" t="s">
        <v>2686</v>
      </c>
    </row>
    <row r="8" spans="1:10" ht="13.35" customHeight="1" x14ac:dyDescent="0.25">
      <c r="A8" s="161" t="s">
        <v>2683</v>
      </c>
      <c r="B8" s="161" t="s">
        <v>2695</v>
      </c>
      <c r="C8" s="161" t="s">
        <v>682</v>
      </c>
      <c r="D8" s="161" t="s">
        <v>1861</v>
      </c>
      <c r="E8" s="161" t="s">
        <v>2686</v>
      </c>
      <c r="F8" s="161" t="s">
        <v>2687</v>
      </c>
      <c r="G8" s="162">
        <v>0</v>
      </c>
      <c r="H8" s="162">
        <v>0</v>
      </c>
      <c r="I8" s="161" t="s">
        <v>2696</v>
      </c>
      <c r="J8" s="161" t="s">
        <v>2686</v>
      </c>
    </row>
  </sheetData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8E3CB-AABC-478C-8B38-F8D1BFCA8F56}">
  <sheetPr>
    <outlinePr summaryBelow="0" summaryRight="0"/>
    <pageSetUpPr autoPageBreaks="0"/>
  </sheetPr>
  <dimension ref="A1:V19"/>
  <sheetViews>
    <sheetView showGridLines="0" tabSelected="1" showOutlineSymbols="0" workbookViewId="0">
      <selection activeCell="AA17" sqref="AA17"/>
    </sheetView>
  </sheetViews>
  <sheetFormatPr defaultRowHeight="12.75" customHeight="1" x14ac:dyDescent="0.25"/>
  <cols>
    <col min="1" max="1" width="3.42578125" style="156" customWidth="1"/>
    <col min="2" max="2" width="9.42578125" style="156" customWidth="1"/>
    <col min="3" max="3" width="11.140625" style="156" customWidth="1"/>
    <col min="4" max="4" width="1.140625" style="156" customWidth="1"/>
    <col min="5" max="5" width="5.7109375" style="156" customWidth="1"/>
    <col min="6" max="6" width="1.140625" style="156" customWidth="1"/>
    <col min="7" max="7" width="2.28515625" style="156" customWidth="1"/>
    <col min="8" max="8" width="11.42578125" style="156" customWidth="1"/>
    <col min="9" max="9" width="1.28515625" style="156" customWidth="1"/>
    <col min="10" max="10" width="1" style="156" customWidth="1"/>
    <col min="11" max="11" width="8" style="156" customWidth="1"/>
    <col min="12" max="12" width="5.5703125" style="156" customWidth="1"/>
    <col min="13" max="13" width="1.28515625" style="156" customWidth="1"/>
    <col min="14" max="14" width="3.42578125" style="156" customWidth="1"/>
    <col min="15" max="15" width="1.140625" style="156" customWidth="1"/>
    <col min="16" max="16" width="7.140625" style="156" customWidth="1"/>
    <col min="17" max="17" width="17.28515625" style="156" customWidth="1"/>
    <col min="18" max="18" width="2" style="156" customWidth="1"/>
    <col min="19" max="19" width="5.42578125" style="156" customWidth="1"/>
    <col min="20" max="20" width="1.42578125" style="156" customWidth="1"/>
    <col min="21" max="21" width="5.7109375" style="156" customWidth="1"/>
    <col min="22" max="22" width="3.28515625" style="156" customWidth="1"/>
    <col min="23" max="256" width="6.85546875" style="156" customWidth="1"/>
    <col min="257" max="257" width="3.42578125" style="156" customWidth="1"/>
    <col min="258" max="258" width="9.42578125" style="156" customWidth="1"/>
    <col min="259" max="259" width="11.140625" style="156" customWidth="1"/>
    <col min="260" max="260" width="1.140625" style="156" customWidth="1"/>
    <col min="261" max="261" width="5.7109375" style="156" customWidth="1"/>
    <col min="262" max="262" width="1.140625" style="156" customWidth="1"/>
    <col min="263" max="263" width="2.28515625" style="156" customWidth="1"/>
    <col min="264" max="264" width="11.42578125" style="156" customWidth="1"/>
    <col min="265" max="265" width="1.28515625" style="156" customWidth="1"/>
    <col min="266" max="266" width="1" style="156" customWidth="1"/>
    <col min="267" max="267" width="8" style="156" customWidth="1"/>
    <col min="268" max="268" width="5.5703125" style="156" customWidth="1"/>
    <col min="269" max="269" width="1.28515625" style="156" customWidth="1"/>
    <col min="270" max="270" width="3.42578125" style="156" customWidth="1"/>
    <col min="271" max="271" width="1.140625" style="156" customWidth="1"/>
    <col min="272" max="272" width="7.140625" style="156" customWidth="1"/>
    <col min="273" max="273" width="17.28515625" style="156" customWidth="1"/>
    <col min="274" max="274" width="2" style="156" customWidth="1"/>
    <col min="275" max="275" width="5.42578125" style="156" customWidth="1"/>
    <col min="276" max="276" width="1.42578125" style="156" customWidth="1"/>
    <col min="277" max="277" width="5.7109375" style="156" customWidth="1"/>
    <col min="278" max="278" width="3.28515625" style="156" customWidth="1"/>
    <col min="279" max="512" width="6.85546875" style="156" customWidth="1"/>
    <col min="513" max="513" width="3.42578125" style="156" customWidth="1"/>
    <col min="514" max="514" width="9.42578125" style="156" customWidth="1"/>
    <col min="515" max="515" width="11.140625" style="156" customWidth="1"/>
    <col min="516" max="516" width="1.140625" style="156" customWidth="1"/>
    <col min="517" max="517" width="5.7109375" style="156" customWidth="1"/>
    <col min="518" max="518" width="1.140625" style="156" customWidth="1"/>
    <col min="519" max="519" width="2.28515625" style="156" customWidth="1"/>
    <col min="520" max="520" width="11.42578125" style="156" customWidth="1"/>
    <col min="521" max="521" width="1.28515625" style="156" customWidth="1"/>
    <col min="522" max="522" width="1" style="156" customWidth="1"/>
    <col min="523" max="523" width="8" style="156" customWidth="1"/>
    <col min="524" max="524" width="5.5703125" style="156" customWidth="1"/>
    <col min="525" max="525" width="1.28515625" style="156" customWidth="1"/>
    <col min="526" max="526" width="3.42578125" style="156" customWidth="1"/>
    <col min="527" max="527" width="1.140625" style="156" customWidth="1"/>
    <col min="528" max="528" width="7.140625" style="156" customWidth="1"/>
    <col min="529" max="529" width="17.28515625" style="156" customWidth="1"/>
    <col min="530" max="530" width="2" style="156" customWidth="1"/>
    <col min="531" max="531" width="5.42578125" style="156" customWidth="1"/>
    <col min="532" max="532" width="1.42578125" style="156" customWidth="1"/>
    <col min="533" max="533" width="5.7109375" style="156" customWidth="1"/>
    <col min="534" max="534" width="3.28515625" style="156" customWidth="1"/>
    <col min="535" max="768" width="6.85546875" style="156" customWidth="1"/>
    <col min="769" max="769" width="3.42578125" style="156" customWidth="1"/>
    <col min="770" max="770" width="9.42578125" style="156" customWidth="1"/>
    <col min="771" max="771" width="11.140625" style="156" customWidth="1"/>
    <col min="772" max="772" width="1.140625" style="156" customWidth="1"/>
    <col min="773" max="773" width="5.7109375" style="156" customWidth="1"/>
    <col min="774" max="774" width="1.140625" style="156" customWidth="1"/>
    <col min="775" max="775" width="2.28515625" style="156" customWidth="1"/>
    <col min="776" max="776" width="11.42578125" style="156" customWidth="1"/>
    <col min="777" max="777" width="1.28515625" style="156" customWidth="1"/>
    <col min="778" max="778" width="1" style="156" customWidth="1"/>
    <col min="779" max="779" width="8" style="156" customWidth="1"/>
    <col min="780" max="780" width="5.5703125" style="156" customWidth="1"/>
    <col min="781" max="781" width="1.28515625" style="156" customWidth="1"/>
    <col min="782" max="782" width="3.42578125" style="156" customWidth="1"/>
    <col min="783" max="783" width="1.140625" style="156" customWidth="1"/>
    <col min="784" max="784" width="7.140625" style="156" customWidth="1"/>
    <col min="785" max="785" width="17.28515625" style="156" customWidth="1"/>
    <col min="786" max="786" width="2" style="156" customWidth="1"/>
    <col min="787" max="787" width="5.42578125" style="156" customWidth="1"/>
    <col min="788" max="788" width="1.42578125" style="156" customWidth="1"/>
    <col min="789" max="789" width="5.7109375" style="156" customWidth="1"/>
    <col min="790" max="790" width="3.28515625" style="156" customWidth="1"/>
    <col min="791" max="1024" width="6.85546875" style="156" customWidth="1"/>
    <col min="1025" max="1025" width="3.42578125" style="156" customWidth="1"/>
    <col min="1026" max="1026" width="9.42578125" style="156" customWidth="1"/>
    <col min="1027" max="1027" width="11.140625" style="156" customWidth="1"/>
    <col min="1028" max="1028" width="1.140625" style="156" customWidth="1"/>
    <col min="1029" max="1029" width="5.7109375" style="156" customWidth="1"/>
    <col min="1030" max="1030" width="1.140625" style="156" customWidth="1"/>
    <col min="1031" max="1031" width="2.28515625" style="156" customWidth="1"/>
    <col min="1032" max="1032" width="11.42578125" style="156" customWidth="1"/>
    <col min="1033" max="1033" width="1.28515625" style="156" customWidth="1"/>
    <col min="1034" max="1034" width="1" style="156" customWidth="1"/>
    <col min="1035" max="1035" width="8" style="156" customWidth="1"/>
    <col min="1036" max="1036" width="5.5703125" style="156" customWidth="1"/>
    <col min="1037" max="1037" width="1.28515625" style="156" customWidth="1"/>
    <col min="1038" max="1038" width="3.42578125" style="156" customWidth="1"/>
    <col min="1039" max="1039" width="1.140625" style="156" customWidth="1"/>
    <col min="1040" max="1040" width="7.140625" style="156" customWidth="1"/>
    <col min="1041" max="1041" width="17.28515625" style="156" customWidth="1"/>
    <col min="1042" max="1042" width="2" style="156" customWidth="1"/>
    <col min="1043" max="1043" width="5.42578125" style="156" customWidth="1"/>
    <col min="1044" max="1044" width="1.42578125" style="156" customWidth="1"/>
    <col min="1045" max="1045" width="5.7109375" style="156" customWidth="1"/>
    <col min="1046" max="1046" width="3.28515625" style="156" customWidth="1"/>
    <col min="1047" max="1280" width="6.85546875" style="156" customWidth="1"/>
    <col min="1281" max="1281" width="3.42578125" style="156" customWidth="1"/>
    <col min="1282" max="1282" width="9.42578125" style="156" customWidth="1"/>
    <col min="1283" max="1283" width="11.140625" style="156" customWidth="1"/>
    <col min="1284" max="1284" width="1.140625" style="156" customWidth="1"/>
    <col min="1285" max="1285" width="5.7109375" style="156" customWidth="1"/>
    <col min="1286" max="1286" width="1.140625" style="156" customWidth="1"/>
    <col min="1287" max="1287" width="2.28515625" style="156" customWidth="1"/>
    <col min="1288" max="1288" width="11.42578125" style="156" customWidth="1"/>
    <col min="1289" max="1289" width="1.28515625" style="156" customWidth="1"/>
    <col min="1290" max="1290" width="1" style="156" customWidth="1"/>
    <col min="1291" max="1291" width="8" style="156" customWidth="1"/>
    <col min="1292" max="1292" width="5.5703125" style="156" customWidth="1"/>
    <col min="1293" max="1293" width="1.28515625" style="156" customWidth="1"/>
    <col min="1294" max="1294" width="3.42578125" style="156" customWidth="1"/>
    <col min="1295" max="1295" width="1.140625" style="156" customWidth="1"/>
    <col min="1296" max="1296" width="7.140625" style="156" customWidth="1"/>
    <col min="1297" max="1297" width="17.28515625" style="156" customWidth="1"/>
    <col min="1298" max="1298" width="2" style="156" customWidth="1"/>
    <col min="1299" max="1299" width="5.42578125" style="156" customWidth="1"/>
    <col min="1300" max="1300" width="1.42578125" style="156" customWidth="1"/>
    <col min="1301" max="1301" width="5.7109375" style="156" customWidth="1"/>
    <col min="1302" max="1302" width="3.28515625" style="156" customWidth="1"/>
    <col min="1303" max="1536" width="6.85546875" style="156" customWidth="1"/>
    <col min="1537" max="1537" width="3.42578125" style="156" customWidth="1"/>
    <col min="1538" max="1538" width="9.42578125" style="156" customWidth="1"/>
    <col min="1539" max="1539" width="11.140625" style="156" customWidth="1"/>
    <col min="1540" max="1540" width="1.140625" style="156" customWidth="1"/>
    <col min="1541" max="1541" width="5.7109375" style="156" customWidth="1"/>
    <col min="1542" max="1542" width="1.140625" style="156" customWidth="1"/>
    <col min="1543" max="1543" width="2.28515625" style="156" customWidth="1"/>
    <col min="1544" max="1544" width="11.42578125" style="156" customWidth="1"/>
    <col min="1545" max="1545" width="1.28515625" style="156" customWidth="1"/>
    <col min="1546" max="1546" width="1" style="156" customWidth="1"/>
    <col min="1547" max="1547" width="8" style="156" customWidth="1"/>
    <col min="1548" max="1548" width="5.5703125" style="156" customWidth="1"/>
    <col min="1549" max="1549" width="1.28515625" style="156" customWidth="1"/>
    <col min="1550" max="1550" width="3.42578125" style="156" customWidth="1"/>
    <col min="1551" max="1551" width="1.140625" style="156" customWidth="1"/>
    <col min="1552" max="1552" width="7.140625" style="156" customWidth="1"/>
    <col min="1553" max="1553" width="17.28515625" style="156" customWidth="1"/>
    <col min="1554" max="1554" width="2" style="156" customWidth="1"/>
    <col min="1555" max="1555" width="5.42578125" style="156" customWidth="1"/>
    <col min="1556" max="1556" width="1.42578125" style="156" customWidth="1"/>
    <col min="1557" max="1557" width="5.7109375" style="156" customWidth="1"/>
    <col min="1558" max="1558" width="3.28515625" style="156" customWidth="1"/>
    <col min="1559" max="1792" width="6.85546875" style="156" customWidth="1"/>
    <col min="1793" max="1793" width="3.42578125" style="156" customWidth="1"/>
    <col min="1794" max="1794" width="9.42578125" style="156" customWidth="1"/>
    <col min="1795" max="1795" width="11.140625" style="156" customWidth="1"/>
    <col min="1796" max="1796" width="1.140625" style="156" customWidth="1"/>
    <col min="1797" max="1797" width="5.7109375" style="156" customWidth="1"/>
    <col min="1798" max="1798" width="1.140625" style="156" customWidth="1"/>
    <col min="1799" max="1799" width="2.28515625" style="156" customWidth="1"/>
    <col min="1800" max="1800" width="11.42578125" style="156" customWidth="1"/>
    <col min="1801" max="1801" width="1.28515625" style="156" customWidth="1"/>
    <col min="1802" max="1802" width="1" style="156" customWidth="1"/>
    <col min="1803" max="1803" width="8" style="156" customWidth="1"/>
    <col min="1804" max="1804" width="5.5703125" style="156" customWidth="1"/>
    <col min="1805" max="1805" width="1.28515625" style="156" customWidth="1"/>
    <col min="1806" max="1806" width="3.42578125" style="156" customWidth="1"/>
    <col min="1807" max="1807" width="1.140625" style="156" customWidth="1"/>
    <col min="1808" max="1808" width="7.140625" style="156" customWidth="1"/>
    <col min="1809" max="1809" width="17.28515625" style="156" customWidth="1"/>
    <col min="1810" max="1810" width="2" style="156" customWidth="1"/>
    <col min="1811" max="1811" width="5.42578125" style="156" customWidth="1"/>
    <col min="1812" max="1812" width="1.42578125" style="156" customWidth="1"/>
    <col min="1813" max="1813" width="5.7109375" style="156" customWidth="1"/>
    <col min="1814" max="1814" width="3.28515625" style="156" customWidth="1"/>
    <col min="1815" max="2048" width="6.85546875" style="156" customWidth="1"/>
    <col min="2049" max="2049" width="3.42578125" style="156" customWidth="1"/>
    <col min="2050" max="2050" width="9.42578125" style="156" customWidth="1"/>
    <col min="2051" max="2051" width="11.140625" style="156" customWidth="1"/>
    <col min="2052" max="2052" width="1.140625" style="156" customWidth="1"/>
    <col min="2053" max="2053" width="5.7109375" style="156" customWidth="1"/>
    <col min="2054" max="2054" width="1.140625" style="156" customWidth="1"/>
    <col min="2055" max="2055" width="2.28515625" style="156" customWidth="1"/>
    <col min="2056" max="2056" width="11.42578125" style="156" customWidth="1"/>
    <col min="2057" max="2057" width="1.28515625" style="156" customWidth="1"/>
    <col min="2058" max="2058" width="1" style="156" customWidth="1"/>
    <col min="2059" max="2059" width="8" style="156" customWidth="1"/>
    <col min="2060" max="2060" width="5.5703125" style="156" customWidth="1"/>
    <col min="2061" max="2061" width="1.28515625" style="156" customWidth="1"/>
    <col min="2062" max="2062" width="3.42578125" style="156" customWidth="1"/>
    <col min="2063" max="2063" width="1.140625" style="156" customWidth="1"/>
    <col min="2064" max="2064" width="7.140625" style="156" customWidth="1"/>
    <col min="2065" max="2065" width="17.28515625" style="156" customWidth="1"/>
    <col min="2066" max="2066" width="2" style="156" customWidth="1"/>
    <col min="2067" max="2067" width="5.42578125" style="156" customWidth="1"/>
    <col min="2068" max="2068" width="1.42578125" style="156" customWidth="1"/>
    <col min="2069" max="2069" width="5.7109375" style="156" customWidth="1"/>
    <col min="2070" max="2070" width="3.28515625" style="156" customWidth="1"/>
    <col min="2071" max="2304" width="6.85546875" style="156" customWidth="1"/>
    <col min="2305" max="2305" width="3.42578125" style="156" customWidth="1"/>
    <col min="2306" max="2306" width="9.42578125" style="156" customWidth="1"/>
    <col min="2307" max="2307" width="11.140625" style="156" customWidth="1"/>
    <col min="2308" max="2308" width="1.140625" style="156" customWidth="1"/>
    <col min="2309" max="2309" width="5.7109375" style="156" customWidth="1"/>
    <col min="2310" max="2310" width="1.140625" style="156" customWidth="1"/>
    <col min="2311" max="2311" width="2.28515625" style="156" customWidth="1"/>
    <col min="2312" max="2312" width="11.42578125" style="156" customWidth="1"/>
    <col min="2313" max="2313" width="1.28515625" style="156" customWidth="1"/>
    <col min="2314" max="2314" width="1" style="156" customWidth="1"/>
    <col min="2315" max="2315" width="8" style="156" customWidth="1"/>
    <col min="2316" max="2316" width="5.5703125" style="156" customWidth="1"/>
    <col min="2317" max="2317" width="1.28515625" style="156" customWidth="1"/>
    <col min="2318" max="2318" width="3.42578125" style="156" customWidth="1"/>
    <col min="2319" max="2319" width="1.140625" style="156" customWidth="1"/>
    <col min="2320" max="2320" width="7.140625" style="156" customWidth="1"/>
    <col min="2321" max="2321" width="17.28515625" style="156" customWidth="1"/>
    <col min="2322" max="2322" width="2" style="156" customWidth="1"/>
    <col min="2323" max="2323" width="5.42578125" style="156" customWidth="1"/>
    <col min="2324" max="2324" width="1.42578125" style="156" customWidth="1"/>
    <col min="2325" max="2325" width="5.7109375" style="156" customWidth="1"/>
    <col min="2326" max="2326" width="3.28515625" style="156" customWidth="1"/>
    <col min="2327" max="2560" width="6.85546875" style="156" customWidth="1"/>
    <col min="2561" max="2561" width="3.42578125" style="156" customWidth="1"/>
    <col min="2562" max="2562" width="9.42578125" style="156" customWidth="1"/>
    <col min="2563" max="2563" width="11.140625" style="156" customWidth="1"/>
    <col min="2564" max="2564" width="1.140625" style="156" customWidth="1"/>
    <col min="2565" max="2565" width="5.7109375" style="156" customWidth="1"/>
    <col min="2566" max="2566" width="1.140625" style="156" customWidth="1"/>
    <col min="2567" max="2567" width="2.28515625" style="156" customWidth="1"/>
    <col min="2568" max="2568" width="11.42578125" style="156" customWidth="1"/>
    <col min="2569" max="2569" width="1.28515625" style="156" customWidth="1"/>
    <col min="2570" max="2570" width="1" style="156" customWidth="1"/>
    <col min="2571" max="2571" width="8" style="156" customWidth="1"/>
    <col min="2572" max="2572" width="5.5703125" style="156" customWidth="1"/>
    <col min="2573" max="2573" width="1.28515625" style="156" customWidth="1"/>
    <col min="2574" max="2574" width="3.42578125" style="156" customWidth="1"/>
    <col min="2575" max="2575" width="1.140625" style="156" customWidth="1"/>
    <col min="2576" max="2576" width="7.140625" style="156" customWidth="1"/>
    <col min="2577" max="2577" width="17.28515625" style="156" customWidth="1"/>
    <col min="2578" max="2578" width="2" style="156" customWidth="1"/>
    <col min="2579" max="2579" width="5.42578125" style="156" customWidth="1"/>
    <col min="2580" max="2580" width="1.42578125" style="156" customWidth="1"/>
    <col min="2581" max="2581" width="5.7109375" style="156" customWidth="1"/>
    <col min="2582" max="2582" width="3.28515625" style="156" customWidth="1"/>
    <col min="2583" max="2816" width="6.85546875" style="156" customWidth="1"/>
    <col min="2817" max="2817" width="3.42578125" style="156" customWidth="1"/>
    <col min="2818" max="2818" width="9.42578125" style="156" customWidth="1"/>
    <col min="2819" max="2819" width="11.140625" style="156" customWidth="1"/>
    <col min="2820" max="2820" width="1.140625" style="156" customWidth="1"/>
    <col min="2821" max="2821" width="5.7109375" style="156" customWidth="1"/>
    <col min="2822" max="2822" width="1.140625" style="156" customWidth="1"/>
    <col min="2823" max="2823" width="2.28515625" style="156" customWidth="1"/>
    <col min="2824" max="2824" width="11.42578125" style="156" customWidth="1"/>
    <col min="2825" max="2825" width="1.28515625" style="156" customWidth="1"/>
    <col min="2826" max="2826" width="1" style="156" customWidth="1"/>
    <col min="2827" max="2827" width="8" style="156" customWidth="1"/>
    <col min="2828" max="2828" width="5.5703125" style="156" customWidth="1"/>
    <col min="2829" max="2829" width="1.28515625" style="156" customWidth="1"/>
    <col min="2830" max="2830" width="3.42578125" style="156" customWidth="1"/>
    <col min="2831" max="2831" width="1.140625" style="156" customWidth="1"/>
    <col min="2832" max="2832" width="7.140625" style="156" customWidth="1"/>
    <col min="2833" max="2833" width="17.28515625" style="156" customWidth="1"/>
    <col min="2834" max="2834" width="2" style="156" customWidth="1"/>
    <col min="2835" max="2835" width="5.42578125" style="156" customWidth="1"/>
    <col min="2836" max="2836" width="1.42578125" style="156" customWidth="1"/>
    <col min="2837" max="2837" width="5.7109375" style="156" customWidth="1"/>
    <col min="2838" max="2838" width="3.28515625" style="156" customWidth="1"/>
    <col min="2839" max="3072" width="6.85546875" style="156" customWidth="1"/>
    <col min="3073" max="3073" width="3.42578125" style="156" customWidth="1"/>
    <col min="3074" max="3074" width="9.42578125" style="156" customWidth="1"/>
    <col min="3075" max="3075" width="11.140625" style="156" customWidth="1"/>
    <col min="3076" max="3076" width="1.140625" style="156" customWidth="1"/>
    <col min="3077" max="3077" width="5.7109375" style="156" customWidth="1"/>
    <col min="3078" max="3078" width="1.140625" style="156" customWidth="1"/>
    <col min="3079" max="3079" width="2.28515625" style="156" customWidth="1"/>
    <col min="3080" max="3080" width="11.42578125" style="156" customWidth="1"/>
    <col min="3081" max="3081" width="1.28515625" style="156" customWidth="1"/>
    <col min="3082" max="3082" width="1" style="156" customWidth="1"/>
    <col min="3083" max="3083" width="8" style="156" customWidth="1"/>
    <col min="3084" max="3084" width="5.5703125" style="156" customWidth="1"/>
    <col min="3085" max="3085" width="1.28515625" style="156" customWidth="1"/>
    <col min="3086" max="3086" width="3.42578125" style="156" customWidth="1"/>
    <col min="3087" max="3087" width="1.140625" style="156" customWidth="1"/>
    <col min="3088" max="3088" width="7.140625" style="156" customWidth="1"/>
    <col min="3089" max="3089" width="17.28515625" style="156" customWidth="1"/>
    <col min="3090" max="3090" width="2" style="156" customWidth="1"/>
    <col min="3091" max="3091" width="5.42578125" style="156" customWidth="1"/>
    <col min="3092" max="3092" width="1.42578125" style="156" customWidth="1"/>
    <col min="3093" max="3093" width="5.7109375" style="156" customWidth="1"/>
    <col min="3094" max="3094" width="3.28515625" style="156" customWidth="1"/>
    <col min="3095" max="3328" width="6.85546875" style="156" customWidth="1"/>
    <col min="3329" max="3329" width="3.42578125" style="156" customWidth="1"/>
    <col min="3330" max="3330" width="9.42578125" style="156" customWidth="1"/>
    <col min="3331" max="3331" width="11.140625" style="156" customWidth="1"/>
    <col min="3332" max="3332" width="1.140625" style="156" customWidth="1"/>
    <col min="3333" max="3333" width="5.7109375" style="156" customWidth="1"/>
    <col min="3334" max="3334" width="1.140625" style="156" customWidth="1"/>
    <col min="3335" max="3335" width="2.28515625" style="156" customWidth="1"/>
    <col min="3336" max="3336" width="11.42578125" style="156" customWidth="1"/>
    <col min="3337" max="3337" width="1.28515625" style="156" customWidth="1"/>
    <col min="3338" max="3338" width="1" style="156" customWidth="1"/>
    <col min="3339" max="3339" width="8" style="156" customWidth="1"/>
    <col min="3340" max="3340" width="5.5703125" style="156" customWidth="1"/>
    <col min="3341" max="3341" width="1.28515625" style="156" customWidth="1"/>
    <col min="3342" max="3342" width="3.42578125" style="156" customWidth="1"/>
    <col min="3343" max="3343" width="1.140625" style="156" customWidth="1"/>
    <col min="3344" max="3344" width="7.140625" style="156" customWidth="1"/>
    <col min="3345" max="3345" width="17.28515625" style="156" customWidth="1"/>
    <col min="3346" max="3346" width="2" style="156" customWidth="1"/>
    <col min="3347" max="3347" width="5.42578125" style="156" customWidth="1"/>
    <col min="3348" max="3348" width="1.42578125" style="156" customWidth="1"/>
    <col min="3349" max="3349" width="5.7109375" style="156" customWidth="1"/>
    <col min="3350" max="3350" width="3.28515625" style="156" customWidth="1"/>
    <col min="3351" max="3584" width="6.85546875" style="156" customWidth="1"/>
    <col min="3585" max="3585" width="3.42578125" style="156" customWidth="1"/>
    <col min="3586" max="3586" width="9.42578125" style="156" customWidth="1"/>
    <col min="3587" max="3587" width="11.140625" style="156" customWidth="1"/>
    <col min="3588" max="3588" width="1.140625" style="156" customWidth="1"/>
    <col min="3589" max="3589" width="5.7109375" style="156" customWidth="1"/>
    <col min="3590" max="3590" width="1.140625" style="156" customWidth="1"/>
    <col min="3591" max="3591" width="2.28515625" style="156" customWidth="1"/>
    <col min="3592" max="3592" width="11.42578125" style="156" customWidth="1"/>
    <col min="3593" max="3593" width="1.28515625" style="156" customWidth="1"/>
    <col min="3594" max="3594" width="1" style="156" customWidth="1"/>
    <col min="3595" max="3595" width="8" style="156" customWidth="1"/>
    <col min="3596" max="3596" width="5.5703125" style="156" customWidth="1"/>
    <col min="3597" max="3597" width="1.28515625" style="156" customWidth="1"/>
    <col min="3598" max="3598" width="3.42578125" style="156" customWidth="1"/>
    <col min="3599" max="3599" width="1.140625" style="156" customWidth="1"/>
    <col min="3600" max="3600" width="7.140625" style="156" customWidth="1"/>
    <col min="3601" max="3601" width="17.28515625" style="156" customWidth="1"/>
    <col min="3602" max="3602" width="2" style="156" customWidth="1"/>
    <col min="3603" max="3603" width="5.42578125" style="156" customWidth="1"/>
    <col min="3604" max="3604" width="1.42578125" style="156" customWidth="1"/>
    <col min="3605" max="3605" width="5.7109375" style="156" customWidth="1"/>
    <col min="3606" max="3606" width="3.28515625" style="156" customWidth="1"/>
    <col min="3607" max="3840" width="6.85546875" style="156" customWidth="1"/>
    <col min="3841" max="3841" width="3.42578125" style="156" customWidth="1"/>
    <col min="3842" max="3842" width="9.42578125" style="156" customWidth="1"/>
    <col min="3843" max="3843" width="11.140625" style="156" customWidth="1"/>
    <col min="3844" max="3844" width="1.140625" style="156" customWidth="1"/>
    <col min="3845" max="3845" width="5.7109375" style="156" customWidth="1"/>
    <col min="3846" max="3846" width="1.140625" style="156" customWidth="1"/>
    <col min="3847" max="3847" width="2.28515625" style="156" customWidth="1"/>
    <col min="3848" max="3848" width="11.42578125" style="156" customWidth="1"/>
    <col min="3849" max="3849" width="1.28515625" style="156" customWidth="1"/>
    <col min="3850" max="3850" width="1" style="156" customWidth="1"/>
    <col min="3851" max="3851" width="8" style="156" customWidth="1"/>
    <col min="3852" max="3852" width="5.5703125" style="156" customWidth="1"/>
    <col min="3853" max="3853" width="1.28515625" style="156" customWidth="1"/>
    <col min="3854" max="3854" width="3.42578125" style="156" customWidth="1"/>
    <col min="3855" max="3855" width="1.140625" style="156" customWidth="1"/>
    <col min="3856" max="3856" width="7.140625" style="156" customWidth="1"/>
    <col min="3857" max="3857" width="17.28515625" style="156" customWidth="1"/>
    <col min="3858" max="3858" width="2" style="156" customWidth="1"/>
    <col min="3859" max="3859" width="5.42578125" style="156" customWidth="1"/>
    <col min="3860" max="3860" width="1.42578125" style="156" customWidth="1"/>
    <col min="3861" max="3861" width="5.7109375" style="156" customWidth="1"/>
    <col min="3862" max="3862" width="3.28515625" style="156" customWidth="1"/>
    <col min="3863" max="4096" width="6.85546875" style="156" customWidth="1"/>
    <col min="4097" max="4097" width="3.42578125" style="156" customWidth="1"/>
    <col min="4098" max="4098" width="9.42578125" style="156" customWidth="1"/>
    <col min="4099" max="4099" width="11.140625" style="156" customWidth="1"/>
    <col min="4100" max="4100" width="1.140625" style="156" customWidth="1"/>
    <col min="4101" max="4101" width="5.7109375" style="156" customWidth="1"/>
    <col min="4102" max="4102" width="1.140625" style="156" customWidth="1"/>
    <col min="4103" max="4103" width="2.28515625" style="156" customWidth="1"/>
    <col min="4104" max="4104" width="11.42578125" style="156" customWidth="1"/>
    <col min="4105" max="4105" width="1.28515625" style="156" customWidth="1"/>
    <col min="4106" max="4106" width="1" style="156" customWidth="1"/>
    <col min="4107" max="4107" width="8" style="156" customWidth="1"/>
    <col min="4108" max="4108" width="5.5703125" style="156" customWidth="1"/>
    <col min="4109" max="4109" width="1.28515625" style="156" customWidth="1"/>
    <col min="4110" max="4110" width="3.42578125" style="156" customWidth="1"/>
    <col min="4111" max="4111" width="1.140625" style="156" customWidth="1"/>
    <col min="4112" max="4112" width="7.140625" style="156" customWidth="1"/>
    <col min="4113" max="4113" width="17.28515625" style="156" customWidth="1"/>
    <col min="4114" max="4114" width="2" style="156" customWidth="1"/>
    <col min="4115" max="4115" width="5.42578125" style="156" customWidth="1"/>
    <col min="4116" max="4116" width="1.42578125" style="156" customWidth="1"/>
    <col min="4117" max="4117" width="5.7109375" style="156" customWidth="1"/>
    <col min="4118" max="4118" width="3.28515625" style="156" customWidth="1"/>
    <col min="4119" max="4352" width="6.85546875" style="156" customWidth="1"/>
    <col min="4353" max="4353" width="3.42578125" style="156" customWidth="1"/>
    <col min="4354" max="4354" width="9.42578125" style="156" customWidth="1"/>
    <col min="4355" max="4355" width="11.140625" style="156" customWidth="1"/>
    <col min="4356" max="4356" width="1.140625" style="156" customWidth="1"/>
    <col min="4357" max="4357" width="5.7109375" style="156" customWidth="1"/>
    <col min="4358" max="4358" width="1.140625" style="156" customWidth="1"/>
    <col min="4359" max="4359" width="2.28515625" style="156" customWidth="1"/>
    <col min="4360" max="4360" width="11.42578125" style="156" customWidth="1"/>
    <col min="4361" max="4361" width="1.28515625" style="156" customWidth="1"/>
    <col min="4362" max="4362" width="1" style="156" customWidth="1"/>
    <col min="4363" max="4363" width="8" style="156" customWidth="1"/>
    <col min="4364" max="4364" width="5.5703125" style="156" customWidth="1"/>
    <col min="4365" max="4365" width="1.28515625" style="156" customWidth="1"/>
    <col min="4366" max="4366" width="3.42578125" style="156" customWidth="1"/>
    <col min="4367" max="4367" width="1.140625" style="156" customWidth="1"/>
    <col min="4368" max="4368" width="7.140625" style="156" customWidth="1"/>
    <col min="4369" max="4369" width="17.28515625" style="156" customWidth="1"/>
    <col min="4370" max="4370" width="2" style="156" customWidth="1"/>
    <col min="4371" max="4371" width="5.42578125" style="156" customWidth="1"/>
    <col min="4372" max="4372" width="1.42578125" style="156" customWidth="1"/>
    <col min="4373" max="4373" width="5.7109375" style="156" customWidth="1"/>
    <col min="4374" max="4374" width="3.28515625" style="156" customWidth="1"/>
    <col min="4375" max="4608" width="6.85546875" style="156" customWidth="1"/>
    <col min="4609" max="4609" width="3.42578125" style="156" customWidth="1"/>
    <col min="4610" max="4610" width="9.42578125" style="156" customWidth="1"/>
    <col min="4611" max="4611" width="11.140625" style="156" customWidth="1"/>
    <col min="4612" max="4612" width="1.140625" style="156" customWidth="1"/>
    <col min="4613" max="4613" width="5.7109375" style="156" customWidth="1"/>
    <col min="4614" max="4614" width="1.140625" style="156" customWidth="1"/>
    <col min="4615" max="4615" width="2.28515625" style="156" customWidth="1"/>
    <col min="4616" max="4616" width="11.42578125" style="156" customWidth="1"/>
    <col min="4617" max="4617" width="1.28515625" style="156" customWidth="1"/>
    <col min="4618" max="4618" width="1" style="156" customWidth="1"/>
    <col min="4619" max="4619" width="8" style="156" customWidth="1"/>
    <col min="4620" max="4620" width="5.5703125" style="156" customWidth="1"/>
    <col min="4621" max="4621" width="1.28515625" style="156" customWidth="1"/>
    <col min="4622" max="4622" width="3.42578125" style="156" customWidth="1"/>
    <col min="4623" max="4623" width="1.140625" style="156" customWidth="1"/>
    <col min="4624" max="4624" width="7.140625" style="156" customWidth="1"/>
    <col min="4625" max="4625" width="17.28515625" style="156" customWidth="1"/>
    <col min="4626" max="4626" width="2" style="156" customWidth="1"/>
    <col min="4627" max="4627" width="5.42578125" style="156" customWidth="1"/>
    <col min="4628" max="4628" width="1.42578125" style="156" customWidth="1"/>
    <col min="4629" max="4629" width="5.7109375" style="156" customWidth="1"/>
    <col min="4630" max="4630" width="3.28515625" style="156" customWidth="1"/>
    <col min="4631" max="4864" width="6.85546875" style="156" customWidth="1"/>
    <col min="4865" max="4865" width="3.42578125" style="156" customWidth="1"/>
    <col min="4866" max="4866" width="9.42578125" style="156" customWidth="1"/>
    <col min="4867" max="4867" width="11.140625" style="156" customWidth="1"/>
    <col min="4868" max="4868" width="1.140625" style="156" customWidth="1"/>
    <col min="4869" max="4869" width="5.7109375" style="156" customWidth="1"/>
    <col min="4870" max="4870" width="1.140625" style="156" customWidth="1"/>
    <col min="4871" max="4871" width="2.28515625" style="156" customWidth="1"/>
    <col min="4872" max="4872" width="11.42578125" style="156" customWidth="1"/>
    <col min="4873" max="4873" width="1.28515625" style="156" customWidth="1"/>
    <col min="4874" max="4874" width="1" style="156" customWidth="1"/>
    <col min="4875" max="4875" width="8" style="156" customWidth="1"/>
    <col min="4876" max="4876" width="5.5703125" style="156" customWidth="1"/>
    <col min="4877" max="4877" width="1.28515625" style="156" customWidth="1"/>
    <col min="4878" max="4878" width="3.42578125" style="156" customWidth="1"/>
    <col min="4879" max="4879" width="1.140625" style="156" customWidth="1"/>
    <col min="4880" max="4880" width="7.140625" style="156" customWidth="1"/>
    <col min="4881" max="4881" width="17.28515625" style="156" customWidth="1"/>
    <col min="4882" max="4882" width="2" style="156" customWidth="1"/>
    <col min="4883" max="4883" width="5.42578125" style="156" customWidth="1"/>
    <col min="4884" max="4884" width="1.42578125" style="156" customWidth="1"/>
    <col min="4885" max="4885" width="5.7109375" style="156" customWidth="1"/>
    <col min="4886" max="4886" width="3.28515625" style="156" customWidth="1"/>
    <col min="4887" max="5120" width="6.85546875" style="156" customWidth="1"/>
    <col min="5121" max="5121" width="3.42578125" style="156" customWidth="1"/>
    <col min="5122" max="5122" width="9.42578125" style="156" customWidth="1"/>
    <col min="5123" max="5123" width="11.140625" style="156" customWidth="1"/>
    <col min="5124" max="5124" width="1.140625" style="156" customWidth="1"/>
    <col min="5125" max="5125" width="5.7109375" style="156" customWidth="1"/>
    <col min="5126" max="5126" width="1.140625" style="156" customWidth="1"/>
    <col min="5127" max="5127" width="2.28515625" style="156" customWidth="1"/>
    <col min="5128" max="5128" width="11.42578125" style="156" customWidth="1"/>
    <col min="5129" max="5129" width="1.28515625" style="156" customWidth="1"/>
    <col min="5130" max="5130" width="1" style="156" customWidth="1"/>
    <col min="5131" max="5131" width="8" style="156" customWidth="1"/>
    <col min="5132" max="5132" width="5.5703125" style="156" customWidth="1"/>
    <col min="5133" max="5133" width="1.28515625" style="156" customWidth="1"/>
    <col min="5134" max="5134" width="3.42578125" style="156" customWidth="1"/>
    <col min="5135" max="5135" width="1.140625" style="156" customWidth="1"/>
    <col min="5136" max="5136" width="7.140625" style="156" customWidth="1"/>
    <col min="5137" max="5137" width="17.28515625" style="156" customWidth="1"/>
    <col min="5138" max="5138" width="2" style="156" customWidth="1"/>
    <col min="5139" max="5139" width="5.42578125" style="156" customWidth="1"/>
    <col min="5140" max="5140" width="1.42578125" style="156" customWidth="1"/>
    <col min="5141" max="5141" width="5.7109375" style="156" customWidth="1"/>
    <col min="5142" max="5142" width="3.28515625" style="156" customWidth="1"/>
    <col min="5143" max="5376" width="6.85546875" style="156" customWidth="1"/>
    <col min="5377" max="5377" width="3.42578125" style="156" customWidth="1"/>
    <col min="5378" max="5378" width="9.42578125" style="156" customWidth="1"/>
    <col min="5379" max="5379" width="11.140625" style="156" customWidth="1"/>
    <col min="5380" max="5380" width="1.140625" style="156" customWidth="1"/>
    <col min="5381" max="5381" width="5.7109375" style="156" customWidth="1"/>
    <col min="5382" max="5382" width="1.140625" style="156" customWidth="1"/>
    <col min="5383" max="5383" width="2.28515625" style="156" customWidth="1"/>
    <col min="5384" max="5384" width="11.42578125" style="156" customWidth="1"/>
    <col min="5385" max="5385" width="1.28515625" style="156" customWidth="1"/>
    <col min="5386" max="5386" width="1" style="156" customWidth="1"/>
    <col min="5387" max="5387" width="8" style="156" customWidth="1"/>
    <col min="5388" max="5388" width="5.5703125" style="156" customWidth="1"/>
    <col min="5389" max="5389" width="1.28515625" style="156" customWidth="1"/>
    <col min="5390" max="5390" width="3.42578125" style="156" customWidth="1"/>
    <col min="5391" max="5391" width="1.140625" style="156" customWidth="1"/>
    <col min="5392" max="5392" width="7.140625" style="156" customWidth="1"/>
    <col min="5393" max="5393" width="17.28515625" style="156" customWidth="1"/>
    <col min="5394" max="5394" width="2" style="156" customWidth="1"/>
    <col min="5395" max="5395" width="5.42578125" style="156" customWidth="1"/>
    <col min="5396" max="5396" width="1.42578125" style="156" customWidth="1"/>
    <col min="5397" max="5397" width="5.7109375" style="156" customWidth="1"/>
    <col min="5398" max="5398" width="3.28515625" style="156" customWidth="1"/>
    <col min="5399" max="5632" width="6.85546875" style="156" customWidth="1"/>
    <col min="5633" max="5633" width="3.42578125" style="156" customWidth="1"/>
    <col min="5634" max="5634" width="9.42578125" style="156" customWidth="1"/>
    <col min="5635" max="5635" width="11.140625" style="156" customWidth="1"/>
    <col min="5636" max="5636" width="1.140625" style="156" customWidth="1"/>
    <col min="5637" max="5637" width="5.7109375" style="156" customWidth="1"/>
    <col min="5638" max="5638" width="1.140625" style="156" customWidth="1"/>
    <col min="5639" max="5639" width="2.28515625" style="156" customWidth="1"/>
    <col min="5640" max="5640" width="11.42578125" style="156" customWidth="1"/>
    <col min="5641" max="5641" width="1.28515625" style="156" customWidth="1"/>
    <col min="5642" max="5642" width="1" style="156" customWidth="1"/>
    <col min="5643" max="5643" width="8" style="156" customWidth="1"/>
    <col min="5644" max="5644" width="5.5703125" style="156" customWidth="1"/>
    <col min="5645" max="5645" width="1.28515625" style="156" customWidth="1"/>
    <col min="5646" max="5646" width="3.42578125" style="156" customWidth="1"/>
    <col min="5647" max="5647" width="1.140625" style="156" customWidth="1"/>
    <col min="5648" max="5648" width="7.140625" style="156" customWidth="1"/>
    <col min="5649" max="5649" width="17.28515625" style="156" customWidth="1"/>
    <col min="5650" max="5650" width="2" style="156" customWidth="1"/>
    <col min="5651" max="5651" width="5.42578125" style="156" customWidth="1"/>
    <col min="5652" max="5652" width="1.42578125" style="156" customWidth="1"/>
    <col min="5653" max="5653" width="5.7109375" style="156" customWidth="1"/>
    <col min="5654" max="5654" width="3.28515625" style="156" customWidth="1"/>
    <col min="5655" max="5888" width="6.85546875" style="156" customWidth="1"/>
    <col min="5889" max="5889" width="3.42578125" style="156" customWidth="1"/>
    <col min="5890" max="5890" width="9.42578125" style="156" customWidth="1"/>
    <col min="5891" max="5891" width="11.140625" style="156" customWidth="1"/>
    <col min="5892" max="5892" width="1.140625" style="156" customWidth="1"/>
    <col min="5893" max="5893" width="5.7109375" style="156" customWidth="1"/>
    <col min="5894" max="5894" width="1.140625" style="156" customWidth="1"/>
    <col min="5895" max="5895" width="2.28515625" style="156" customWidth="1"/>
    <col min="5896" max="5896" width="11.42578125" style="156" customWidth="1"/>
    <col min="5897" max="5897" width="1.28515625" style="156" customWidth="1"/>
    <col min="5898" max="5898" width="1" style="156" customWidth="1"/>
    <col min="5899" max="5899" width="8" style="156" customWidth="1"/>
    <col min="5900" max="5900" width="5.5703125" style="156" customWidth="1"/>
    <col min="5901" max="5901" width="1.28515625" style="156" customWidth="1"/>
    <col min="5902" max="5902" width="3.42578125" style="156" customWidth="1"/>
    <col min="5903" max="5903" width="1.140625" style="156" customWidth="1"/>
    <col min="5904" max="5904" width="7.140625" style="156" customWidth="1"/>
    <col min="5905" max="5905" width="17.28515625" style="156" customWidth="1"/>
    <col min="5906" max="5906" width="2" style="156" customWidth="1"/>
    <col min="5907" max="5907" width="5.42578125" style="156" customWidth="1"/>
    <col min="5908" max="5908" width="1.42578125" style="156" customWidth="1"/>
    <col min="5909" max="5909" width="5.7109375" style="156" customWidth="1"/>
    <col min="5910" max="5910" width="3.28515625" style="156" customWidth="1"/>
    <col min="5911" max="6144" width="6.85546875" style="156" customWidth="1"/>
    <col min="6145" max="6145" width="3.42578125" style="156" customWidth="1"/>
    <col min="6146" max="6146" width="9.42578125" style="156" customWidth="1"/>
    <col min="6147" max="6147" width="11.140625" style="156" customWidth="1"/>
    <col min="6148" max="6148" width="1.140625" style="156" customWidth="1"/>
    <col min="6149" max="6149" width="5.7109375" style="156" customWidth="1"/>
    <col min="6150" max="6150" width="1.140625" style="156" customWidth="1"/>
    <col min="6151" max="6151" width="2.28515625" style="156" customWidth="1"/>
    <col min="6152" max="6152" width="11.42578125" style="156" customWidth="1"/>
    <col min="6153" max="6153" width="1.28515625" style="156" customWidth="1"/>
    <col min="6154" max="6154" width="1" style="156" customWidth="1"/>
    <col min="6155" max="6155" width="8" style="156" customWidth="1"/>
    <col min="6156" max="6156" width="5.5703125" style="156" customWidth="1"/>
    <col min="6157" max="6157" width="1.28515625" style="156" customWidth="1"/>
    <col min="6158" max="6158" width="3.42578125" style="156" customWidth="1"/>
    <col min="6159" max="6159" width="1.140625" style="156" customWidth="1"/>
    <col min="6160" max="6160" width="7.140625" style="156" customWidth="1"/>
    <col min="6161" max="6161" width="17.28515625" style="156" customWidth="1"/>
    <col min="6162" max="6162" width="2" style="156" customWidth="1"/>
    <col min="6163" max="6163" width="5.42578125" style="156" customWidth="1"/>
    <col min="6164" max="6164" width="1.42578125" style="156" customWidth="1"/>
    <col min="6165" max="6165" width="5.7109375" style="156" customWidth="1"/>
    <col min="6166" max="6166" width="3.28515625" style="156" customWidth="1"/>
    <col min="6167" max="6400" width="6.85546875" style="156" customWidth="1"/>
    <col min="6401" max="6401" width="3.42578125" style="156" customWidth="1"/>
    <col min="6402" max="6402" width="9.42578125" style="156" customWidth="1"/>
    <col min="6403" max="6403" width="11.140625" style="156" customWidth="1"/>
    <col min="6404" max="6404" width="1.140625" style="156" customWidth="1"/>
    <col min="6405" max="6405" width="5.7109375" style="156" customWidth="1"/>
    <col min="6406" max="6406" width="1.140625" style="156" customWidth="1"/>
    <col min="6407" max="6407" width="2.28515625" style="156" customWidth="1"/>
    <col min="6408" max="6408" width="11.42578125" style="156" customWidth="1"/>
    <col min="6409" max="6409" width="1.28515625" style="156" customWidth="1"/>
    <col min="6410" max="6410" width="1" style="156" customWidth="1"/>
    <col min="6411" max="6411" width="8" style="156" customWidth="1"/>
    <col min="6412" max="6412" width="5.5703125" style="156" customWidth="1"/>
    <col min="6413" max="6413" width="1.28515625" style="156" customWidth="1"/>
    <col min="6414" max="6414" width="3.42578125" style="156" customWidth="1"/>
    <col min="6415" max="6415" width="1.140625" style="156" customWidth="1"/>
    <col min="6416" max="6416" width="7.140625" style="156" customWidth="1"/>
    <col min="6417" max="6417" width="17.28515625" style="156" customWidth="1"/>
    <col min="6418" max="6418" width="2" style="156" customWidth="1"/>
    <col min="6419" max="6419" width="5.42578125" style="156" customWidth="1"/>
    <col min="6420" max="6420" width="1.42578125" style="156" customWidth="1"/>
    <col min="6421" max="6421" width="5.7109375" style="156" customWidth="1"/>
    <col min="6422" max="6422" width="3.28515625" style="156" customWidth="1"/>
    <col min="6423" max="6656" width="6.85546875" style="156" customWidth="1"/>
    <col min="6657" max="6657" width="3.42578125" style="156" customWidth="1"/>
    <col min="6658" max="6658" width="9.42578125" style="156" customWidth="1"/>
    <col min="6659" max="6659" width="11.140625" style="156" customWidth="1"/>
    <col min="6660" max="6660" width="1.140625" style="156" customWidth="1"/>
    <col min="6661" max="6661" width="5.7109375" style="156" customWidth="1"/>
    <col min="6662" max="6662" width="1.140625" style="156" customWidth="1"/>
    <col min="6663" max="6663" width="2.28515625" style="156" customWidth="1"/>
    <col min="6664" max="6664" width="11.42578125" style="156" customWidth="1"/>
    <col min="6665" max="6665" width="1.28515625" style="156" customWidth="1"/>
    <col min="6666" max="6666" width="1" style="156" customWidth="1"/>
    <col min="6667" max="6667" width="8" style="156" customWidth="1"/>
    <col min="6668" max="6668" width="5.5703125" style="156" customWidth="1"/>
    <col min="6669" max="6669" width="1.28515625" style="156" customWidth="1"/>
    <col min="6670" max="6670" width="3.42578125" style="156" customWidth="1"/>
    <col min="6671" max="6671" width="1.140625" style="156" customWidth="1"/>
    <col min="6672" max="6672" width="7.140625" style="156" customWidth="1"/>
    <col min="6673" max="6673" width="17.28515625" style="156" customWidth="1"/>
    <col min="6674" max="6674" width="2" style="156" customWidth="1"/>
    <col min="6675" max="6675" width="5.42578125" style="156" customWidth="1"/>
    <col min="6676" max="6676" width="1.42578125" style="156" customWidth="1"/>
    <col min="6677" max="6677" width="5.7109375" style="156" customWidth="1"/>
    <col min="6678" max="6678" width="3.28515625" style="156" customWidth="1"/>
    <col min="6679" max="6912" width="6.85546875" style="156" customWidth="1"/>
    <col min="6913" max="6913" width="3.42578125" style="156" customWidth="1"/>
    <col min="6914" max="6914" width="9.42578125" style="156" customWidth="1"/>
    <col min="6915" max="6915" width="11.140625" style="156" customWidth="1"/>
    <col min="6916" max="6916" width="1.140625" style="156" customWidth="1"/>
    <col min="6917" max="6917" width="5.7109375" style="156" customWidth="1"/>
    <col min="6918" max="6918" width="1.140625" style="156" customWidth="1"/>
    <col min="6919" max="6919" width="2.28515625" style="156" customWidth="1"/>
    <col min="6920" max="6920" width="11.42578125" style="156" customWidth="1"/>
    <col min="6921" max="6921" width="1.28515625" style="156" customWidth="1"/>
    <col min="6922" max="6922" width="1" style="156" customWidth="1"/>
    <col min="6923" max="6923" width="8" style="156" customWidth="1"/>
    <col min="6924" max="6924" width="5.5703125" style="156" customWidth="1"/>
    <col min="6925" max="6925" width="1.28515625" style="156" customWidth="1"/>
    <col min="6926" max="6926" width="3.42578125" style="156" customWidth="1"/>
    <col min="6927" max="6927" width="1.140625" style="156" customWidth="1"/>
    <col min="6928" max="6928" width="7.140625" style="156" customWidth="1"/>
    <col min="6929" max="6929" width="17.28515625" style="156" customWidth="1"/>
    <col min="6930" max="6930" width="2" style="156" customWidth="1"/>
    <col min="6931" max="6931" width="5.42578125" style="156" customWidth="1"/>
    <col min="6932" max="6932" width="1.42578125" style="156" customWidth="1"/>
    <col min="6933" max="6933" width="5.7109375" style="156" customWidth="1"/>
    <col min="6934" max="6934" width="3.28515625" style="156" customWidth="1"/>
    <col min="6935" max="7168" width="6.85546875" style="156" customWidth="1"/>
    <col min="7169" max="7169" width="3.42578125" style="156" customWidth="1"/>
    <col min="7170" max="7170" width="9.42578125" style="156" customWidth="1"/>
    <col min="7171" max="7171" width="11.140625" style="156" customWidth="1"/>
    <col min="7172" max="7172" width="1.140625" style="156" customWidth="1"/>
    <col min="7173" max="7173" width="5.7109375" style="156" customWidth="1"/>
    <col min="7174" max="7174" width="1.140625" style="156" customWidth="1"/>
    <col min="7175" max="7175" width="2.28515625" style="156" customWidth="1"/>
    <col min="7176" max="7176" width="11.42578125" style="156" customWidth="1"/>
    <col min="7177" max="7177" width="1.28515625" style="156" customWidth="1"/>
    <col min="7178" max="7178" width="1" style="156" customWidth="1"/>
    <col min="7179" max="7179" width="8" style="156" customWidth="1"/>
    <col min="7180" max="7180" width="5.5703125" style="156" customWidth="1"/>
    <col min="7181" max="7181" width="1.28515625" style="156" customWidth="1"/>
    <col min="7182" max="7182" width="3.42578125" style="156" customWidth="1"/>
    <col min="7183" max="7183" width="1.140625" style="156" customWidth="1"/>
    <col min="7184" max="7184" width="7.140625" style="156" customWidth="1"/>
    <col min="7185" max="7185" width="17.28515625" style="156" customWidth="1"/>
    <col min="7186" max="7186" width="2" style="156" customWidth="1"/>
    <col min="7187" max="7187" width="5.42578125" style="156" customWidth="1"/>
    <col min="7188" max="7188" width="1.42578125" style="156" customWidth="1"/>
    <col min="7189" max="7189" width="5.7109375" style="156" customWidth="1"/>
    <col min="7190" max="7190" width="3.28515625" style="156" customWidth="1"/>
    <col min="7191" max="7424" width="6.85546875" style="156" customWidth="1"/>
    <col min="7425" max="7425" width="3.42578125" style="156" customWidth="1"/>
    <col min="7426" max="7426" width="9.42578125" style="156" customWidth="1"/>
    <col min="7427" max="7427" width="11.140625" style="156" customWidth="1"/>
    <col min="7428" max="7428" width="1.140625" style="156" customWidth="1"/>
    <col min="7429" max="7429" width="5.7109375" style="156" customWidth="1"/>
    <col min="7430" max="7430" width="1.140625" style="156" customWidth="1"/>
    <col min="7431" max="7431" width="2.28515625" style="156" customWidth="1"/>
    <col min="7432" max="7432" width="11.42578125" style="156" customWidth="1"/>
    <col min="7433" max="7433" width="1.28515625" style="156" customWidth="1"/>
    <col min="7434" max="7434" width="1" style="156" customWidth="1"/>
    <col min="7435" max="7435" width="8" style="156" customWidth="1"/>
    <col min="7436" max="7436" width="5.5703125" style="156" customWidth="1"/>
    <col min="7437" max="7437" width="1.28515625" style="156" customWidth="1"/>
    <col min="7438" max="7438" width="3.42578125" style="156" customWidth="1"/>
    <col min="7439" max="7439" width="1.140625" style="156" customWidth="1"/>
    <col min="7440" max="7440" width="7.140625" style="156" customWidth="1"/>
    <col min="7441" max="7441" width="17.28515625" style="156" customWidth="1"/>
    <col min="7442" max="7442" width="2" style="156" customWidth="1"/>
    <col min="7443" max="7443" width="5.42578125" style="156" customWidth="1"/>
    <col min="7444" max="7444" width="1.42578125" style="156" customWidth="1"/>
    <col min="7445" max="7445" width="5.7109375" style="156" customWidth="1"/>
    <col min="7446" max="7446" width="3.28515625" style="156" customWidth="1"/>
    <col min="7447" max="7680" width="6.85546875" style="156" customWidth="1"/>
    <col min="7681" max="7681" width="3.42578125" style="156" customWidth="1"/>
    <col min="7682" max="7682" width="9.42578125" style="156" customWidth="1"/>
    <col min="7683" max="7683" width="11.140625" style="156" customWidth="1"/>
    <col min="7684" max="7684" width="1.140625" style="156" customWidth="1"/>
    <col min="7685" max="7685" width="5.7109375" style="156" customWidth="1"/>
    <col min="7686" max="7686" width="1.140625" style="156" customWidth="1"/>
    <col min="7687" max="7687" width="2.28515625" style="156" customWidth="1"/>
    <col min="7688" max="7688" width="11.42578125" style="156" customWidth="1"/>
    <col min="7689" max="7689" width="1.28515625" style="156" customWidth="1"/>
    <col min="7690" max="7690" width="1" style="156" customWidth="1"/>
    <col min="7691" max="7691" width="8" style="156" customWidth="1"/>
    <col min="7692" max="7692" width="5.5703125" style="156" customWidth="1"/>
    <col min="7693" max="7693" width="1.28515625" style="156" customWidth="1"/>
    <col min="7694" max="7694" width="3.42578125" style="156" customWidth="1"/>
    <col min="7695" max="7695" width="1.140625" style="156" customWidth="1"/>
    <col min="7696" max="7696" width="7.140625" style="156" customWidth="1"/>
    <col min="7697" max="7697" width="17.28515625" style="156" customWidth="1"/>
    <col min="7698" max="7698" width="2" style="156" customWidth="1"/>
    <col min="7699" max="7699" width="5.42578125" style="156" customWidth="1"/>
    <col min="7700" max="7700" width="1.42578125" style="156" customWidth="1"/>
    <col min="7701" max="7701" width="5.7109375" style="156" customWidth="1"/>
    <col min="7702" max="7702" width="3.28515625" style="156" customWidth="1"/>
    <col min="7703" max="7936" width="6.85546875" style="156" customWidth="1"/>
    <col min="7937" max="7937" width="3.42578125" style="156" customWidth="1"/>
    <col min="7938" max="7938" width="9.42578125" style="156" customWidth="1"/>
    <col min="7939" max="7939" width="11.140625" style="156" customWidth="1"/>
    <col min="7940" max="7940" width="1.140625" style="156" customWidth="1"/>
    <col min="7941" max="7941" width="5.7109375" style="156" customWidth="1"/>
    <col min="7942" max="7942" width="1.140625" style="156" customWidth="1"/>
    <col min="7943" max="7943" width="2.28515625" style="156" customWidth="1"/>
    <col min="7944" max="7944" width="11.42578125" style="156" customWidth="1"/>
    <col min="7945" max="7945" width="1.28515625" style="156" customWidth="1"/>
    <col min="7946" max="7946" width="1" style="156" customWidth="1"/>
    <col min="7947" max="7947" width="8" style="156" customWidth="1"/>
    <col min="7948" max="7948" width="5.5703125" style="156" customWidth="1"/>
    <col min="7949" max="7949" width="1.28515625" style="156" customWidth="1"/>
    <col min="7950" max="7950" width="3.42578125" style="156" customWidth="1"/>
    <col min="7951" max="7951" width="1.140625" style="156" customWidth="1"/>
    <col min="7952" max="7952" width="7.140625" style="156" customWidth="1"/>
    <col min="7953" max="7953" width="17.28515625" style="156" customWidth="1"/>
    <col min="7954" max="7954" width="2" style="156" customWidth="1"/>
    <col min="7955" max="7955" width="5.42578125" style="156" customWidth="1"/>
    <col min="7956" max="7956" width="1.42578125" style="156" customWidth="1"/>
    <col min="7957" max="7957" width="5.7109375" style="156" customWidth="1"/>
    <col min="7958" max="7958" width="3.28515625" style="156" customWidth="1"/>
    <col min="7959" max="8192" width="6.85546875" style="156" customWidth="1"/>
    <col min="8193" max="8193" width="3.42578125" style="156" customWidth="1"/>
    <col min="8194" max="8194" width="9.42578125" style="156" customWidth="1"/>
    <col min="8195" max="8195" width="11.140625" style="156" customWidth="1"/>
    <col min="8196" max="8196" width="1.140625" style="156" customWidth="1"/>
    <col min="8197" max="8197" width="5.7109375" style="156" customWidth="1"/>
    <col min="8198" max="8198" width="1.140625" style="156" customWidth="1"/>
    <col min="8199" max="8199" width="2.28515625" style="156" customWidth="1"/>
    <col min="8200" max="8200" width="11.42578125" style="156" customWidth="1"/>
    <col min="8201" max="8201" width="1.28515625" style="156" customWidth="1"/>
    <col min="8202" max="8202" width="1" style="156" customWidth="1"/>
    <col min="8203" max="8203" width="8" style="156" customWidth="1"/>
    <col min="8204" max="8204" width="5.5703125" style="156" customWidth="1"/>
    <col min="8205" max="8205" width="1.28515625" style="156" customWidth="1"/>
    <col min="8206" max="8206" width="3.42578125" style="156" customWidth="1"/>
    <col min="8207" max="8207" width="1.140625" style="156" customWidth="1"/>
    <col min="8208" max="8208" width="7.140625" style="156" customWidth="1"/>
    <col min="8209" max="8209" width="17.28515625" style="156" customWidth="1"/>
    <col min="8210" max="8210" width="2" style="156" customWidth="1"/>
    <col min="8211" max="8211" width="5.42578125" style="156" customWidth="1"/>
    <col min="8212" max="8212" width="1.42578125" style="156" customWidth="1"/>
    <col min="8213" max="8213" width="5.7109375" style="156" customWidth="1"/>
    <col min="8214" max="8214" width="3.28515625" style="156" customWidth="1"/>
    <col min="8215" max="8448" width="6.85546875" style="156" customWidth="1"/>
    <col min="8449" max="8449" width="3.42578125" style="156" customWidth="1"/>
    <col min="8450" max="8450" width="9.42578125" style="156" customWidth="1"/>
    <col min="8451" max="8451" width="11.140625" style="156" customWidth="1"/>
    <col min="8452" max="8452" width="1.140625" style="156" customWidth="1"/>
    <col min="8453" max="8453" width="5.7109375" style="156" customWidth="1"/>
    <col min="8454" max="8454" width="1.140625" style="156" customWidth="1"/>
    <col min="8455" max="8455" width="2.28515625" style="156" customWidth="1"/>
    <col min="8456" max="8456" width="11.42578125" style="156" customWidth="1"/>
    <col min="8457" max="8457" width="1.28515625" style="156" customWidth="1"/>
    <col min="8458" max="8458" width="1" style="156" customWidth="1"/>
    <col min="8459" max="8459" width="8" style="156" customWidth="1"/>
    <col min="8460" max="8460" width="5.5703125" style="156" customWidth="1"/>
    <col min="8461" max="8461" width="1.28515625" style="156" customWidth="1"/>
    <col min="8462" max="8462" width="3.42578125" style="156" customWidth="1"/>
    <col min="8463" max="8463" width="1.140625" style="156" customWidth="1"/>
    <col min="8464" max="8464" width="7.140625" style="156" customWidth="1"/>
    <col min="8465" max="8465" width="17.28515625" style="156" customWidth="1"/>
    <col min="8466" max="8466" width="2" style="156" customWidth="1"/>
    <col min="8467" max="8467" width="5.42578125" style="156" customWidth="1"/>
    <col min="8468" max="8468" width="1.42578125" style="156" customWidth="1"/>
    <col min="8469" max="8469" width="5.7109375" style="156" customWidth="1"/>
    <col min="8470" max="8470" width="3.28515625" style="156" customWidth="1"/>
    <col min="8471" max="8704" width="6.85546875" style="156" customWidth="1"/>
    <col min="8705" max="8705" width="3.42578125" style="156" customWidth="1"/>
    <col min="8706" max="8706" width="9.42578125" style="156" customWidth="1"/>
    <col min="8707" max="8707" width="11.140625" style="156" customWidth="1"/>
    <col min="8708" max="8708" width="1.140625" style="156" customWidth="1"/>
    <col min="8709" max="8709" width="5.7109375" style="156" customWidth="1"/>
    <col min="8710" max="8710" width="1.140625" style="156" customWidth="1"/>
    <col min="8711" max="8711" width="2.28515625" style="156" customWidth="1"/>
    <col min="8712" max="8712" width="11.42578125" style="156" customWidth="1"/>
    <col min="8713" max="8713" width="1.28515625" style="156" customWidth="1"/>
    <col min="8714" max="8714" width="1" style="156" customWidth="1"/>
    <col min="8715" max="8715" width="8" style="156" customWidth="1"/>
    <col min="8716" max="8716" width="5.5703125" style="156" customWidth="1"/>
    <col min="8717" max="8717" width="1.28515625" style="156" customWidth="1"/>
    <col min="8718" max="8718" width="3.42578125" style="156" customWidth="1"/>
    <col min="8719" max="8719" width="1.140625" style="156" customWidth="1"/>
    <col min="8720" max="8720" width="7.140625" style="156" customWidth="1"/>
    <col min="8721" max="8721" width="17.28515625" style="156" customWidth="1"/>
    <col min="8722" max="8722" width="2" style="156" customWidth="1"/>
    <col min="8723" max="8723" width="5.42578125" style="156" customWidth="1"/>
    <col min="8724" max="8724" width="1.42578125" style="156" customWidth="1"/>
    <col min="8725" max="8725" width="5.7109375" style="156" customWidth="1"/>
    <col min="8726" max="8726" width="3.28515625" style="156" customWidth="1"/>
    <col min="8727" max="8960" width="6.85546875" style="156" customWidth="1"/>
    <col min="8961" max="8961" width="3.42578125" style="156" customWidth="1"/>
    <col min="8962" max="8962" width="9.42578125" style="156" customWidth="1"/>
    <col min="8963" max="8963" width="11.140625" style="156" customWidth="1"/>
    <col min="8964" max="8964" width="1.140625" style="156" customWidth="1"/>
    <col min="8965" max="8965" width="5.7109375" style="156" customWidth="1"/>
    <col min="8966" max="8966" width="1.140625" style="156" customWidth="1"/>
    <col min="8967" max="8967" width="2.28515625" style="156" customWidth="1"/>
    <col min="8968" max="8968" width="11.42578125" style="156" customWidth="1"/>
    <col min="8969" max="8969" width="1.28515625" style="156" customWidth="1"/>
    <col min="8970" max="8970" width="1" style="156" customWidth="1"/>
    <col min="8971" max="8971" width="8" style="156" customWidth="1"/>
    <col min="8972" max="8972" width="5.5703125" style="156" customWidth="1"/>
    <col min="8973" max="8973" width="1.28515625" style="156" customWidth="1"/>
    <col min="8974" max="8974" width="3.42578125" style="156" customWidth="1"/>
    <col min="8975" max="8975" width="1.140625" style="156" customWidth="1"/>
    <col min="8976" max="8976" width="7.140625" style="156" customWidth="1"/>
    <col min="8977" max="8977" width="17.28515625" style="156" customWidth="1"/>
    <col min="8978" max="8978" width="2" style="156" customWidth="1"/>
    <col min="8979" max="8979" width="5.42578125" style="156" customWidth="1"/>
    <col min="8980" max="8980" width="1.42578125" style="156" customWidth="1"/>
    <col min="8981" max="8981" width="5.7109375" style="156" customWidth="1"/>
    <col min="8982" max="8982" width="3.28515625" style="156" customWidth="1"/>
    <col min="8983" max="9216" width="6.85546875" style="156" customWidth="1"/>
    <col min="9217" max="9217" width="3.42578125" style="156" customWidth="1"/>
    <col min="9218" max="9218" width="9.42578125" style="156" customWidth="1"/>
    <col min="9219" max="9219" width="11.140625" style="156" customWidth="1"/>
    <col min="9220" max="9220" width="1.140625" style="156" customWidth="1"/>
    <col min="9221" max="9221" width="5.7109375" style="156" customWidth="1"/>
    <col min="9222" max="9222" width="1.140625" style="156" customWidth="1"/>
    <col min="9223" max="9223" width="2.28515625" style="156" customWidth="1"/>
    <col min="9224" max="9224" width="11.42578125" style="156" customWidth="1"/>
    <col min="9225" max="9225" width="1.28515625" style="156" customWidth="1"/>
    <col min="9226" max="9226" width="1" style="156" customWidth="1"/>
    <col min="9227" max="9227" width="8" style="156" customWidth="1"/>
    <col min="9228" max="9228" width="5.5703125" style="156" customWidth="1"/>
    <col min="9229" max="9229" width="1.28515625" style="156" customWidth="1"/>
    <col min="9230" max="9230" width="3.42578125" style="156" customWidth="1"/>
    <col min="9231" max="9231" width="1.140625" style="156" customWidth="1"/>
    <col min="9232" max="9232" width="7.140625" style="156" customWidth="1"/>
    <col min="9233" max="9233" width="17.28515625" style="156" customWidth="1"/>
    <col min="9234" max="9234" width="2" style="156" customWidth="1"/>
    <col min="9235" max="9235" width="5.42578125" style="156" customWidth="1"/>
    <col min="9236" max="9236" width="1.42578125" style="156" customWidth="1"/>
    <col min="9237" max="9237" width="5.7109375" style="156" customWidth="1"/>
    <col min="9238" max="9238" width="3.28515625" style="156" customWidth="1"/>
    <col min="9239" max="9472" width="6.85546875" style="156" customWidth="1"/>
    <col min="9473" max="9473" width="3.42578125" style="156" customWidth="1"/>
    <col min="9474" max="9474" width="9.42578125" style="156" customWidth="1"/>
    <col min="9475" max="9475" width="11.140625" style="156" customWidth="1"/>
    <col min="9476" max="9476" width="1.140625" style="156" customWidth="1"/>
    <col min="9477" max="9477" width="5.7109375" style="156" customWidth="1"/>
    <col min="9478" max="9478" width="1.140625" style="156" customWidth="1"/>
    <col min="9479" max="9479" width="2.28515625" style="156" customWidth="1"/>
    <col min="9480" max="9480" width="11.42578125" style="156" customWidth="1"/>
    <col min="9481" max="9481" width="1.28515625" style="156" customWidth="1"/>
    <col min="9482" max="9482" width="1" style="156" customWidth="1"/>
    <col min="9483" max="9483" width="8" style="156" customWidth="1"/>
    <col min="9484" max="9484" width="5.5703125" style="156" customWidth="1"/>
    <col min="9485" max="9485" width="1.28515625" style="156" customWidth="1"/>
    <col min="9486" max="9486" width="3.42578125" style="156" customWidth="1"/>
    <col min="9487" max="9487" width="1.140625" style="156" customWidth="1"/>
    <col min="9488" max="9488" width="7.140625" style="156" customWidth="1"/>
    <col min="9489" max="9489" width="17.28515625" style="156" customWidth="1"/>
    <col min="9490" max="9490" width="2" style="156" customWidth="1"/>
    <col min="9491" max="9491" width="5.42578125" style="156" customWidth="1"/>
    <col min="9492" max="9492" width="1.42578125" style="156" customWidth="1"/>
    <col min="9493" max="9493" width="5.7109375" style="156" customWidth="1"/>
    <col min="9494" max="9494" width="3.28515625" style="156" customWidth="1"/>
    <col min="9495" max="9728" width="6.85546875" style="156" customWidth="1"/>
    <col min="9729" max="9729" width="3.42578125" style="156" customWidth="1"/>
    <col min="9730" max="9730" width="9.42578125" style="156" customWidth="1"/>
    <col min="9731" max="9731" width="11.140625" style="156" customWidth="1"/>
    <col min="9732" max="9732" width="1.140625" style="156" customWidth="1"/>
    <col min="9733" max="9733" width="5.7109375" style="156" customWidth="1"/>
    <col min="9734" max="9734" width="1.140625" style="156" customWidth="1"/>
    <col min="9735" max="9735" width="2.28515625" style="156" customWidth="1"/>
    <col min="9736" max="9736" width="11.42578125" style="156" customWidth="1"/>
    <col min="9737" max="9737" width="1.28515625" style="156" customWidth="1"/>
    <col min="9738" max="9738" width="1" style="156" customWidth="1"/>
    <col min="9739" max="9739" width="8" style="156" customWidth="1"/>
    <col min="9740" max="9740" width="5.5703125" style="156" customWidth="1"/>
    <col min="9741" max="9741" width="1.28515625" style="156" customWidth="1"/>
    <col min="9742" max="9742" width="3.42578125" style="156" customWidth="1"/>
    <col min="9743" max="9743" width="1.140625" style="156" customWidth="1"/>
    <col min="9744" max="9744" width="7.140625" style="156" customWidth="1"/>
    <col min="9745" max="9745" width="17.28515625" style="156" customWidth="1"/>
    <col min="9746" max="9746" width="2" style="156" customWidth="1"/>
    <col min="9747" max="9747" width="5.42578125" style="156" customWidth="1"/>
    <col min="9748" max="9748" width="1.42578125" style="156" customWidth="1"/>
    <col min="9749" max="9749" width="5.7109375" style="156" customWidth="1"/>
    <col min="9750" max="9750" width="3.28515625" style="156" customWidth="1"/>
    <col min="9751" max="9984" width="6.85546875" style="156" customWidth="1"/>
    <col min="9985" max="9985" width="3.42578125" style="156" customWidth="1"/>
    <col min="9986" max="9986" width="9.42578125" style="156" customWidth="1"/>
    <col min="9987" max="9987" width="11.140625" style="156" customWidth="1"/>
    <col min="9988" max="9988" width="1.140625" style="156" customWidth="1"/>
    <col min="9989" max="9989" width="5.7109375" style="156" customWidth="1"/>
    <col min="9990" max="9990" width="1.140625" style="156" customWidth="1"/>
    <col min="9991" max="9991" width="2.28515625" style="156" customWidth="1"/>
    <col min="9992" max="9992" width="11.42578125" style="156" customWidth="1"/>
    <col min="9993" max="9993" width="1.28515625" style="156" customWidth="1"/>
    <col min="9994" max="9994" width="1" style="156" customWidth="1"/>
    <col min="9995" max="9995" width="8" style="156" customWidth="1"/>
    <col min="9996" max="9996" width="5.5703125" style="156" customWidth="1"/>
    <col min="9997" max="9997" width="1.28515625" style="156" customWidth="1"/>
    <col min="9998" max="9998" width="3.42578125" style="156" customWidth="1"/>
    <col min="9999" max="9999" width="1.140625" style="156" customWidth="1"/>
    <col min="10000" max="10000" width="7.140625" style="156" customWidth="1"/>
    <col min="10001" max="10001" width="17.28515625" style="156" customWidth="1"/>
    <col min="10002" max="10002" width="2" style="156" customWidth="1"/>
    <col min="10003" max="10003" width="5.42578125" style="156" customWidth="1"/>
    <col min="10004" max="10004" width="1.42578125" style="156" customWidth="1"/>
    <col min="10005" max="10005" width="5.7109375" style="156" customWidth="1"/>
    <col min="10006" max="10006" width="3.28515625" style="156" customWidth="1"/>
    <col min="10007" max="10240" width="6.85546875" style="156" customWidth="1"/>
    <col min="10241" max="10241" width="3.42578125" style="156" customWidth="1"/>
    <col min="10242" max="10242" width="9.42578125" style="156" customWidth="1"/>
    <col min="10243" max="10243" width="11.140625" style="156" customWidth="1"/>
    <col min="10244" max="10244" width="1.140625" style="156" customWidth="1"/>
    <col min="10245" max="10245" width="5.7109375" style="156" customWidth="1"/>
    <col min="10246" max="10246" width="1.140625" style="156" customWidth="1"/>
    <col min="10247" max="10247" width="2.28515625" style="156" customWidth="1"/>
    <col min="10248" max="10248" width="11.42578125" style="156" customWidth="1"/>
    <col min="10249" max="10249" width="1.28515625" style="156" customWidth="1"/>
    <col min="10250" max="10250" width="1" style="156" customWidth="1"/>
    <col min="10251" max="10251" width="8" style="156" customWidth="1"/>
    <col min="10252" max="10252" width="5.5703125" style="156" customWidth="1"/>
    <col min="10253" max="10253" width="1.28515625" style="156" customWidth="1"/>
    <col min="10254" max="10254" width="3.42578125" style="156" customWidth="1"/>
    <col min="10255" max="10255" width="1.140625" style="156" customWidth="1"/>
    <col min="10256" max="10256" width="7.140625" style="156" customWidth="1"/>
    <col min="10257" max="10257" width="17.28515625" style="156" customWidth="1"/>
    <col min="10258" max="10258" width="2" style="156" customWidth="1"/>
    <col min="10259" max="10259" width="5.42578125" style="156" customWidth="1"/>
    <col min="10260" max="10260" width="1.42578125" style="156" customWidth="1"/>
    <col min="10261" max="10261" width="5.7109375" style="156" customWidth="1"/>
    <col min="10262" max="10262" width="3.28515625" style="156" customWidth="1"/>
    <col min="10263" max="10496" width="6.85546875" style="156" customWidth="1"/>
    <col min="10497" max="10497" width="3.42578125" style="156" customWidth="1"/>
    <col min="10498" max="10498" width="9.42578125" style="156" customWidth="1"/>
    <col min="10499" max="10499" width="11.140625" style="156" customWidth="1"/>
    <col min="10500" max="10500" width="1.140625" style="156" customWidth="1"/>
    <col min="10501" max="10501" width="5.7109375" style="156" customWidth="1"/>
    <col min="10502" max="10502" width="1.140625" style="156" customWidth="1"/>
    <col min="10503" max="10503" width="2.28515625" style="156" customWidth="1"/>
    <col min="10504" max="10504" width="11.42578125" style="156" customWidth="1"/>
    <col min="10505" max="10505" width="1.28515625" style="156" customWidth="1"/>
    <col min="10506" max="10506" width="1" style="156" customWidth="1"/>
    <col min="10507" max="10507" width="8" style="156" customWidth="1"/>
    <col min="10508" max="10508" width="5.5703125" style="156" customWidth="1"/>
    <col min="10509" max="10509" width="1.28515625" style="156" customWidth="1"/>
    <col min="10510" max="10510" width="3.42578125" style="156" customWidth="1"/>
    <col min="10511" max="10511" width="1.140625" style="156" customWidth="1"/>
    <col min="10512" max="10512" width="7.140625" style="156" customWidth="1"/>
    <col min="10513" max="10513" width="17.28515625" style="156" customWidth="1"/>
    <col min="10514" max="10514" width="2" style="156" customWidth="1"/>
    <col min="10515" max="10515" width="5.42578125" style="156" customWidth="1"/>
    <col min="10516" max="10516" width="1.42578125" style="156" customWidth="1"/>
    <col min="10517" max="10517" width="5.7109375" style="156" customWidth="1"/>
    <col min="10518" max="10518" width="3.28515625" style="156" customWidth="1"/>
    <col min="10519" max="10752" width="6.85546875" style="156" customWidth="1"/>
    <col min="10753" max="10753" width="3.42578125" style="156" customWidth="1"/>
    <col min="10754" max="10754" width="9.42578125" style="156" customWidth="1"/>
    <col min="10755" max="10755" width="11.140625" style="156" customWidth="1"/>
    <col min="10756" max="10756" width="1.140625" style="156" customWidth="1"/>
    <col min="10757" max="10757" width="5.7109375" style="156" customWidth="1"/>
    <col min="10758" max="10758" width="1.140625" style="156" customWidth="1"/>
    <col min="10759" max="10759" width="2.28515625" style="156" customWidth="1"/>
    <col min="10760" max="10760" width="11.42578125" style="156" customWidth="1"/>
    <col min="10761" max="10761" width="1.28515625" style="156" customWidth="1"/>
    <col min="10762" max="10762" width="1" style="156" customWidth="1"/>
    <col min="10763" max="10763" width="8" style="156" customWidth="1"/>
    <col min="10764" max="10764" width="5.5703125" style="156" customWidth="1"/>
    <col min="10765" max="10765" width="1.28515625" style="156" customWidth="1"/>
    <col min="10766" max="10766" width="3.42578125" style="156" customWidth="1"/>
    <col min="10767" max="10767" width="1.140625" style="156" customWidth="1"/>
    <col min="10768" max="10768" width="7.140625" style="156" customWidth="1"/>
    <col min="10769" max="10769" width="17.28515625" style="156" customWidth="1"/>
    <col min="10770" max="10770" width="2" style="156" customWidth="1"/>
    <col min="10771" max="10771" width="5.42578125" style="156" customWidth="1"/>
    <col min="10772" max="10772" width="1.42578125" style="156" customWidth="1"/>
    <col min="10773" max="10773" width="5.7109375" style="156" customWidth="1"/>
    <col min="10774" max="10774" width="3.28515625" style="156" customWidth="1"/>
    <col min="10775" max="11008" width="6.85546875" style="156" customWidth="1"/>
    <col min="11009" max="11009" width="3.42578125" style="156" customWidth="1"/>
    <col min="11010" max="11010" width="9.42578125" style="156" customWidth="1"/>
    <col min="11011" max="11011" width="11.140625" style="156" customWidth="1"/>
    <col min="11012" max="11012" width="1.140625" style="156" customWidth="1"/>
    <col min="11013" max="11013" width="5.7109375" style="156" customWidth="1"/>
    <col min="11014" max="11014" width="1.140625" style="156" customWidth="1"/>
    <col min="11015" max="11015" width="2.28515625" style="156" customWidth="1"/>
    <col min="11016" max="11016" width="11.42578125" style="156" customWidth="1"/>
    <col min="11017" max="11017" width="1.28515625" style="156" customWidth="1"/>
    <col min="11018" max="11018" width="1" style="156" customWidth="1"/>
    <col min="11019" max="11019" width="8" style="156" customWidth="1"/>
    <col min="11020" max="11020" width="5.5703125" style="156" customWidth="1"/>
    <col min="11021" max="11021" width="1.28515625" style="156" customWidth="1"/>
    <col min="11022" max="11022" width="3.42578125" style="156" customWidth="1"/>
    <col min="11023" max="11023" width="1.140625" style="156" customWidth="1"/>
    <col min="11024" max="11024" width="7.140625" style="156" customWidth="1"/>
    <col min="11025" max="11025" width="17.28515625" style="156" customWidth="1"/>
    <col min="11026" max="11026" width="2" style="156" customWidth="1"/>
    <col min="11027" max="11027" width="5.42578125" style="156" customWidth="1"/>
    <col min="11028" max="11028" width="1.42578125" style="156" customWidth="1"/>
    <col min="11029" max="11029" width="5.7109375" style="156" customWidth="1"/>
    <col min="11030" max="11030" width="3.28515625" style="156" customWidth="1"/>
    <col min="11031" max="11264" width="6.85546875" style="156" customWidth="1"/>
    <col min="11265" max="11265" width="3.42578125" style="156" customWidth="1"/>
    <col min="11266" max="11266" width="9.42578125" style="156" customWidth="1"/>
    <col min="11267" max="11267" width="11.140625" style="156" customWidth="1"/>
    <col min="11268" max="11268" width="1.140625" style="156" customWidth="1"/>
    <col min="11269" max="11269" width="5.7109375" style="156" customWidth="1"/>
    <col min="11270" max="11270" width="1.140625" style="156" customWidth="1"/>
    <col min="11271" max="11271" width="2.28515625" style="156" customWidth="1"/>
    <col min="11272" max="11272" width="11.42578125" style="156" customWidth="1"/>
    <col min="11273" max="11273" width="1.28515625" style="156" customWidth="1"/>
    <col min="11274" max="11274" width="1" style="156" customWidth="1"/>
    <col min="11275" max="11275" width="8" style="156" customWidth="1"/>
    <col min="11276" max="11276" width="5.5703125" style="156" customWidth="1"/>
    <col min="11277" max="11277" width="1.28515625" style="156" customWidth="1"/>
    <col min="11278" max="11278" width="3.42578125" style="156" customWidth="1"/>
    <col min="11279" max="11279" width="1.140625" style="156" customWidth="1"/>
    <col min="11280" max="11280" width="7.140625" style="156" customWidth="1"/>
    <col min="11281" max="11281" width="17.28515625" style="156" customWidth="1"/>
    <col min="11282" max="11282" width="2" style="156" customWidth="1"/>
    <col min="11283" max="11283" width="5.42578125" style="156" customWidth="1"/>
    <col min="11284" max="11284" width="1.42578125" style="156" customWidth="1"/>
    <col min="11285" max="11285" width="5.7109375" style="156" customWidth="1"/>
    <col min="11286" max="11286" width="3.28515625" style="156" customWidth="1"/>
    <col min="11287" max="11520" width="6.85546875" style="156" customWidth="1"/>
    <col min="11521" max="11521" width="3.42578125" style="156" customWidth="1"/>
    <col min="11522" max="11522" width="9.42578125" style="156" customWidth="1"/>
    <col min="11523" max="11523" width="11.140625" style="156" customWidth="1"/>
    <col min="11524" max="11524" width="1.140625" style="156" customWidth="1"/>
    <col min="11525" max="11525" width="5.7109375" style="156" customWidth="1"/>
    <col min="11526" max="11526" width="1.140625" style="156" customWidth="1"/>
    <col min="11527" max="11527" width="2.28515625" style="156" customWidth="1"/>
    <col min="11528" max="11528" width="11.42578125" style="156" customWidth="1"/>
    <col min="11529" max="11529" width="1.28515625" style="156" customWidth="1"/>
    <col min="11530" max="11530" width="1" style="156" customWidth="1"/>
    <col min="11531" max="11531" width="8" style="156" customWidth="1"/>
    <col min="11532" max="11532" width="5.5703125" style="156" customWidth="1"/>
    <col min="11533" max="11533" width="1.28515625" style="156" customWidth="1"/>
    <col min="11534" max="11534" width="3.42578125" style="156" customWidth="1"/>
    <col min="11535" max="11535" width="1.140625" style="156" customWidth="1"/>
    <col min="11536" max="11536" width="7.140625" style="156" customWidth="1"/>
    <col min="11537" max="11537" width="17.28515625" style="156" customWidth="1"/>
    <col min="11538" max="11538" width="2" style="156" customWidth="1"/>
    <col min="11539" max="11539" width="5.42578125" style="156" customWidth="1"/>
    <col min="11540" max="11540" width="1.42578125" style="156" customWidth="1"/>
    <col min="11541" max="11541" width="5.7109375" style="156" customWidth="1"/>
    <col min="11542" max="11542" width="3.28515625" style="156" customWidth="1"/>
    <col min="11543" max="11776" width="6.85546875" style="156" customWidth="1"/>
    <col min="11777" max="11777" width="3.42578125" style="156" customWidth="1"/>
    <col min="11778" max="11778" width="9.42578125" style="156" customWidth="1"/>
    <col min="11779" max="11779" width="11.140625" style="156" customWidth="1"/>
    <col min="11780" max="11780" width="1.140625" style="156" customWidth="1"/>
    <col min="11781" max="11781" width="5.7109375" style="156" customWidth="1"/>
    <col min="11782" max="11782" width="1.140625" style="156" customWidth="1"/>
    <col min="11783" max="11783" width="2.28515625" style="156" customWidth="1"/>
    <col min="11784" max="11784" width="11.42578125" style="156" customWidth="1"/>
    <col min="11785" max="11785" width="1.28515625" style="156" customWidth="1"/>
    <col min="11786" max="11786" width="1" style="156" customWidth="1"/>
    <col min="11787" max="11787" width="8" style="156" customWidth="1"/>
    <col min="11788" max="11788" width="5.5703125" style="156" customWidth="1"/>
    <col min="11789" max="11789" width="1.28515625" style="156" customWidth="1"/>
    <col min="11790" max="11790" width="3.42578125" style="156" customWidth="1"/>
    <col min="11791" max="11791" width="1.140625" style="156" customWidth="1"/>
    <col min="11792" max="11792" width="7.140625" style="156" customWidth="1"/>
    <col min="11793" max="11793" width="17.28515625" style="156" customWidth="1"/>
    <col min="11794" max="11794" width="2" style="156" customWidth="1"/>
    <col min="11795" max="11795" width="5.42578125" style="156" customWidth="1"/>
    <col min="11796" max="11796" width="1.42578125" style="156" customWidth="1"/>
    <col min="11797" max="11797" width="5.7109375" style="156" customWidth="1"/>
    <col min="11798" max="11798" width="3.28515625" style="156" customWidth="1"/>
    <col min="11799" max="12032" width="6.85546875" style="156" customWidth="1"/>
    <col min="12033" max="12033" width="3.42578125" style="156" customWidth="1"/>
    <col min="12034" max="12034" width="9.42578125" style="156" customWidth="1"/>
    <col min="12035" max="12035" width="11.140625" style="156" customWidth="1"/>
    <col min="12036" max="12036" width="1.140625" style="156" customWidth="1"/>
    <col min="12037" max="12037" width="5.7109375" style="156" customWidth="1"/>
    <col min="12038" max="12038" width="1.140625" style="156" customWidth="1"/>
    <col min="12039" max="12039" width="2.28515625" style="156" customWidth="1"/>
    <col min="12040" max="12040" width="11.42578125" style="156" customWidth="1"/>
    <col min="12041" max="12041" width="1.28515625" style="156" customWidth="1"/>
    <col min="12042" max="12042" width="1" style="156" customWidth="1"/>
    <col min="12043" max="12043" width="8" style="156" customWidth="1"/>
    <col min="12044" max="12044" width="5.5703125" style="156" customWidth="1"/>
    <col min="12045" max="12045" width="1.28515625" style="156" customWidth="1"/>
    <col min="12046" max="12046" width="3.42578125" style="156" customWidth="1"/>
    <col min="12047" max="12047" width="1.140625" style="156" customWidth="1"/>
    <col min="12048" max="12048" width="7.140625" style="156" customWidth="1"/>
    <col min="12049" max="12049" width="17.28515625" style="156" customWidth="1"/>
    <col min="12050" max="12050" width="2" style="156" customWidth="1"/>
    <col min="12051" max="12051" width="5.42578125" style="156" customWidth="1"/>
    <col min="12052" max="12052" width="1.42578125" style="156" customWidth="1"/>
    <col min="12053" max="12053" width="5.7109375" style="156" customWidth="1"/>
    <col min="12054" max="12054" width="3.28515625" style="156" customWidth="1"/>
    <col min="12055" max="12288" width="6.85546875" style="156" customWidth="1"/>
    <col min="12289" max="12289" width="3.42578125" style="156" customWidth="1"/>
    <col min="12290" max="12290" width="9.42578125" style="156" customWidth="1"/>
    <col min="12291" max="12291" width="11.140625" style="156" customWidth="1"/>
    <col min="12292" max="12292" width="1.140625" style="156" customWidth="1"/>
    <col min="12293" max="12293" width="5.7109375" style="156" customWidth="1"/>
    <col min="12294" max="12294" width="1.140625" style="156" customWidth="1"/>
    <col min="12295" max="12295" width="2.28515625" style="156" customWidth="1"/>
    <col min="12296" max="12296" width="11.42578125" style="156" customWidth="1"/>
    <col min="12297" max="12297" width="1.28515625" style="156" customWidth="1"/>
    <col min="12298" max="12298" width="1" style="156" customWidth="1"/>
    <col min="12299" max="12299" width="8" style="156" customWidth="1"/>
    <col min="12300" max="12300" width="5.5703125" style="156" customWidth="1"/>
    <col min="12301" max="12301" width="1.28515625" style="156" customWidth="1"/>
    <col min="12302" max="12302" width="3.42578125" style="156" customWidth="1"/>
    <col min="12303" max="12303" width="1.140625" style="156" customWidth="1"/>
    <col min="12304" max="12304" width="7.140625" style="156" customWidth="1"/>
    <col min="12305" max="12305" width="17.28515625" style="156" customWidth="1"/>
    <col min="12306" max="12306" width="2" style="156" customWidth="1"/>
    <col min="12307" max="12307" width="5.42578125" style="156" customWidth="1"/>
    <col min="12308" max="12308" width="1.42578125" style="156" customWidth="1"/>
    <col min="12309" max="12309" width="5.7109375" style="156" customWidth="1"/>
    <col min="12310" max="12310" width="3.28515625" style="156" customWidth="1"/>
    <col min="12311" max="12544" width="6.85546875" style="156" customWidth="1"/>
    <col min="12545" max="12545" width="3.42578125" style="156" customWidth="1"/>
    <col min="12546" max="12546" width="9.42578125" style="156" customWidth="1"/>
    <col min="12547" max="12547" width="11.140625" style="156" customWidth="1"/>
    <col min="12548" max="12548" width="1.140625" style="156" customWidth="1"/>
    <col min="12549" max="12549" width="5.7109375" style="156" customWidth="1"/>
    <col min="12550" max="12550" width="1.140625" style="156" customWidth="1"/>
    <col min="12551" max="12551" width="2.28515625" style="156" customWidth="1"/>
    <col min="12552" max="12552" width="11.42578125" style="156" customWidth="1"/>
    <col min="12553" max="12553" width="1.28515625" style="156" customWidth="1"/>
    <col min="12554" max="12554" width="1" style="156" customWidth="1"/>
    <col min="12555" max="12555" width="8" style="156" customWidth="1"/>
    <col min="12556" max="12556" width="5.5703125" style="156" customWidth="1"/>
    <col min="12557" max="12557" width="1.28515625" style="156" customWidth="1"/>
    <col min="12558" max="12558" width="3.42578125" style="156" customWidth="1"/>
    <col min="12559" max="12559" width="1.140625" style="156" customWidth="1"/>
    <col min="12560" max="12560" width="7.140625" style="156" customWidth="1"/>
    <col min="12561" max="12561" width="17.28515625" style="156" customWidth="1"/>
    <col min="12562" max="12562" width="2" style="156" customWidth="1"/>
    <col min="12563" max="12563" width="5.42578125" style="156" customWidth="1"/>
    <col min="12564" max="12564" width="1.42578125" style="156" customWidth="1"/>
    <col min="12565" max="12565" width="5.7109375" style="156" customWidth="1"/>
    <col min="12566" max="12566" width="3.28515625" style="156" customWidth="1"/>
    <col min="12567" max="12800" width="6.85546875" style="156" customWidth="1"/>
    <col min="12801" max="12801" width="3.42578125" style="156" customWidth="1"/>
    <col min="12802" max="12802" width="9.42578125" style="156" customWidth="1"/>
    <col min="12803" max="12803" width="11.140625" style="156" customWidth="1"/>
    <col min="12804" max="12804" width="1.140625" style="156" customWidth="1"/>
    <col min="12805" max="12805" width="5.7109375" style="156" customWidth="1"/>
    <col min="12806" max="12806" width="1.140625" style="156" customWidth="1"/>
    <col min="12807" max="12807" width="2.28515625" style="156" customWidth="1"/>
    <col min="12808" max="12808" width="11.42578125" style="156" customWidth="1"/>
    <col min="12809" max="12809" width="1.28515625" style="156" customWidth="1"/>
    <col min="12810" max="12810" width="1" style="156" customWidth="1"/>
    <col min="12811" max="12811" width="8" style="156" customWidth="1"/>
    <col min="12812" max="12812" width="5.5703125" style="156" customWidth="1"/>
    <col min="12813" max="12813" width="1.28515625" style="156" customWidth="1"/>
    <col min="12814" max="12814" width="3.42578125" style="156" customWidth="1"/>
    <col min="12815" max="12815" width="1.140625" style="156" customWidth="1"/>
    <col min="12816" max="12816" width="7.140625" style="156" customWidth="1"/>
    <col min="12817" max="12817" width="17.28515625" style="156" customWidth="1"/>
    <col min="12818" max="12818" width="2" style="156" customWidth="1"/>
    <col min="12819" max="12819" width="5.42578125" style="156" customWidth="1"/>
    <col min="12820" max="12820" width="1.42578125" style="156" customWidth="1"/>
    <col min="12821" max="12821" width="5.7109375" style="156" customWidth="1"/>
    <col min="12822" max="12822" width="3.28515625" style="156" customWidth="1"/>
    <col min="12823" max="13056" width="6.85546875" style="156" customWidth="1"/>
    <col min="13057" max="13057" width="3.42578125" style="156" customWidth="1"/>
    <col min="13058" max="13058" width="9.42578125" style="156" customWidth="1"/>
    <col min="13059" max="13059" width="11.140625" style="156" customWidth="1"/>
    <col min="13060" max="13060" width="1.140625" style="156" customWidth="1"/>
    <col min="13061" max="13061" width="5.7109375" style="156" customWidth="1"/>
    <col min="13062" max="13062" width="1.140625" style="156" customWidth="1"/>
    <col min="13063" max="13063" width="2.28515625" style="156" customWidth="1"/>
    <col min="13064" max="13064" width="11.42578125" style="156" customWidth="1"/>
    <col min="13065" max="13065" width="1.28515625" style="156" customWidth="1"/>
    <col min="13066" max="13066" width="1" style="156" customWidth="1"/>
    <col min="13067" max="13067" width="8" style="156" customWidth="1"/>
    <col min="13068" max="13068" width="5.5703125" style="156" customWidth="1"/>
    <col min="13069" max="13069" width="1.28515625" style="156" customWidth="1"/>
    <col min="13070" max="13070" width="3.42578125" style="156" customWidth="1"/>
    <col min="13071" max="13071" width="1.140625" style="156" customWidth="1"/>
    <col min="13072" max="13072" width="7.140625" style="156" customWidth="1"/>
    <col min="13073" max="13073" width="17.28515625" style="156" customWidth="1"/>
    <col min="13074" max="13074" width="2" style="156" customWidth="1"/>
    <col min="13075" max="13075" width="5.42578125" style="156" customWidth="1"/>
    <col min="13076" max="13076" width="1.42578125" style="156" customWidth="1"/>
    <col min="13077" max="13077" width="5.7109375" style="156" customWidth="1"/>
    <col min="13078" max="13078" width="3.28515625" style="156" customWidth="1"/>
    <col min="13079" max="13312" width="6.85546875" style="156" customWidth="1"/>
    <col min="13313" max="13313" width="3.42578125" style="156" customWidth="1"/>
    <col min="13314" max="13314" width="9.42578125" style="156" customWidth="1"/>
    <col min="13315" max="13315" width="11.140625" style="156" customWidth="1"/>
    <col min="13316" max="13316" width="1.140625" style="156" customWidth="1"/>
    <col min="13317" max="13317" width="5.7109375" style="156" customWidth="1"/>
    <col min="13318" max="13318" width="1.140625" style="156" customWidth="1"/>
    <col min="13319" max="13319" width="2.28515625" style="156" customWidth="1"/>
    <col min="13320" max="13320" width="11.42578125" style="156" customWidth="1"/>
    <col min="13321" max="13321" width="1.28515625" style="156" customWidth="1"/>
    <col min="13322" max="13322" width="1" style="156" customWidth="1"/>
    <col min="13323" max="13323" width="8" style="156" customWidth="1"/>
    <col min="13324" max="13324" width="5.5703125" style="156" customWidth="1"/>
    <col min="13325" max="13325" width="1.28515625" style="156" customWidth="1"/>
    <col min="13326" max="13326" width="3.42578125" style="156" customWidth="1"/>
    <col min="13327" max="13327" width="1.140625" style="156" customWidth="1"/>
    <col min="13328" max="13328" width="7.140625" style="156" customWidth="1"/>
    <col min="13329" max="13329" width="17.28515625" style="156" customWidth="1"/>
    <col min="13330" max="13330" width="2" style="156" customWidth="1"/>
    <col min="13331" max="13331" width="5.42578125" style="156" customWidth="1"/>
    <col min="13332" max="13332" width="1.42578125" style="156" customWidth="1"/>
    <col min="13333" max="13333" width="5.7109375" style="156" customWidth="1"/>
    <col min="13334" max="13334" width="3.28515625" style="156" customWidth="1"/>
    <col min="13335" max="13568" width="6.85546875" style="156" customWidth="1"/>
    <col min="13569" max="13569" width="3.42578125" style="156" customWidth="1"/>
    <col min="13570" max="13570" width="9.42578125" style="156" customWidth="1"/>
    <col min="13571" max="13571" width="11.140625" style="156" customWidth="1"/>
    <col min="13572" max="13572" width="1.140625" style="156" customWidth="1"/>
    <col min="13573" max="13573" width="5.7109375" style="156" customWidth="1"/>
    <col min="13574" max="13574" width="1.140625" style="156" customWidth="1"/>
    <col min="13575" max="13575" width="2.28515625" style="156" customWidth="1"/>
    <col min="13576" max="13576" width="11.42578125" style="156" customWidth="1"/>
    <col min="13577" max="13577" width="1.28515625" style="156" customWidth="1"/>
    <col min="13578" max="13578" width="1" style="156" customWidth="1"/>
    <col min="13579" max="13579" width="8" style="156" customWidth="1"/>
    <col min="13580" max="13580" width="5.5703125" style="156" customWidth="1"/>
    <col min="13581" max="13581" width="1.28515625" style="156" customWidth="1"/>
    <col min="13582" max="13582" width="3.42578125" style="156" customWidth="1"/>
    <col min="13583" max="13583" width="1.140625" style="156" customWidth="1"/>
    <col min="13584" max="13584" width="7.140625" style="156" customWidth="1"/>
    <col min="13585" max="13585" width="17.28515625" style="156" customWidth="1"/>
    <col min="13586" max="13586" width="2" style="156" customWidth="1"/>
    <col min="13587" max="13587" width="5.42578125" style="156" customWidth="1"/>
    <col min="13588" max="13588" width="1.42578125" style="156" customWidth="1"/>
    <col min="13589" max="13589" width="5.7109375" style="156" customWidth="1"/>
    <col min="13590" max="13590" width="3.28515625" style="156" customWidth="1"/>
    <col min="13591" max="13824" width="6.85546875" style="156" customWidth="1"/>
    <col min="13825" max="13825" width="3.42578125" style="156" customWidth="1"/>
    <col min="13826" max="13826" width="9.42578125" style="156" customWidth="1"/>
    <col min="13827" max="13827" width="11.140625" style="156" customWidth="1"/>
    <col min="13828" max="13828" width="1.140625" style="156" customWidth="1"/>
    <col min="13829" max="13829" width="5.7109375" style="156" customWidth="1"/>
    <col min="13830" max="13830" width="1.140625" style="156" customWidth="1"/>
    <col min="13831" max="13831" width="2.28515625" style="156" customWidth="1"/>
    <col min="13832" max="13832" width="11.42578125" style="156" customWidth="1"/>
    <col min="13833" max="13833" width="1.28515625" style="156" customWidth="1"/>
    <col min="13834" max="13834" width="1" style="156" customWidth="1"/>
    <col min="13835" max="13835" width="8" style="156" customWidth="1"/>
    <col min="13836" max="13836" width="5.5703125" style="156" customWidth="1"/>
    <col min="13837" max="13837" width="1.28515625" style="156" customWidth="1"/>
    <col min="13838" max="13838" width="3.42578125" style="156" customWidth="1"/>
    <col min="13839" max="13839" width="1.140625" style="156" customWidth="1"/>
    <col min="13840" max="13840" width="7.140625" style="156" customWidth="1"/>
    <col min="13841" max="13841" width="17.28515625" style="156" customWidth="1"/>
    <col min="13842" max="13842" width="2" style="156" customWidth="1"/>
    <col min="13843" max="13843" width="5.42578125" style="156" customWidth="1"/>
    <col min="13844" max="13844" width="1.42578125" style="156" customWidth="1"/>
    <col min="13845" max="13845" width="5.7109375" style="156" customWidth="1"/>
    <col min="13846" max="13846" width="3.28515625" style="156" customWidth="1"/>
    <col min="13847" max="14080" width="6.85546875" style="156" customWidth="1"/>
    <col min="14081" max="14081" width="3.42578125" style="156" customWidth="1"/>
    <col min="14082" max="14082" width="9.42578125" style="156" customWidth="1"/>
    <col min="14083" max="14083" width="11.140625" style="156" customWidth="1"/>
    <col min="14084" max="14084" width="1.140625" style="156" customWidth="1"/>
    <col min="14085" max="14085" width="5.7109375" style="156" customWidth="1"/>
    <col min="14086" max="14086" width="1.140625" style="156" customWidth="1"/>
    <col min="14087" max="14087" width="2.28515625" style="156" customWidth="1"/>
    <col min="14088" max="14088" width="11.42578125" style="156" customWidth="1"/>
    <col min="14089" max="14089" width="1.28515625" style="156" customWidth="1"/>
    <col min="14090" max="14090" width="1" style="156" customWidth="1"/>
    <col min="14091" max="14091" width="8" style="156" customWidth="1"/>
    <col min="14092" max="14092" width="5.5703125" style="156" customWidth="1"/>
    <col min="14093" max="14093" width="1.28515625" style="156" customWidth="1"/>
    <col min="14094" max="14094" width="3.42578125" style="156" customWidth="1"/>
    <col min="14095" max="14095" width="1.140625" style="156" customWidth="1"/>
    <col min="14096" max="14096" width="7.140625" style="156" customWidth="1"/>
    <col min="14097" max="14097" width="17.28515625" style="156" customWidth="1"/>
    <col min="14098" max="14098" width="2" style="156" customWidth="1"/>
    <col min="14099" max="14099" width="5.42578125" style="156" customWidth="1"/>
    <col min="14100" max="14100" width="1.42578125" style="156" customWidth="1"/>
    <col min="14101" max="14101" width="5.7109375" style="156" customWidth="1"/>
    <col min="14102" max="14102" width="3.28515625" style="156" customWidth="1"/>
    <col min="14103" max="14336" width="6.85546875" style="156" customWidth="1"/>
    <col min="14337" max="14337" width="3.42578125" style="156" customWidth="1"/>
    <col min="14338" max="14338" width="9.42578125" style="156" customWidth="1"/>
    <col min="14339" max="14339" width="11.140625" style="156" customWidth="1"/>
    <col min="14340" max="14340" width="1.140625" style="156" customWidth="1"/>
    <col min="14341" max="14341" width="5.7109375" style="156" customWidth="1"/>
    <col min="14342" max="14342" width="1.140625" style="156" customWidth="1"/>
    <col min="14343" max="14343" width="2.28515625" style="156" customWidth="1"/>
    <col min="14344" max="14344" width="11.42578125" style="156" customWidth="1"/>
    <col min="14345" max="14345" width="1.28515625" style="156" customWidth="1"/>
    <col min="14346" max="14346" width="1" style="156" customWidth="1"/>
    <col min="14347" max="14347" width="8" style="156" customWidth="1"/>
    <col min="14348" max="14348" width="5.5703125" style="156" customWidth="1"/>
    <col min="14349" max="14349" width="1.28515625" style="156" customWidth="1"/>
    <col min="14350" max="14350" width="3.42578125" style="156" customWidth="1"/>
    <col min="14351" max="14351" width="1.140625" style="156" customWidth="1"/>
    <col min="14352" max="14352" width="7.140625" style="156" customWidth="1"/>
    <col min="14353" max="14353" width="17.28515625" style="156" customWidth="1"/>
    <col min="14354" max="14354" width="2" style="156" customWidth="1"/>
    <col min="14355" max="14355" width="5.42578125" style="156" customWidth="1"/>
    <col min="14356" max="14356" width="1.42578125" style="156" customWidth="1"/>
    <col min="14357" max="14357" width="5.7109375" style="156" customWidth="1"/>
    <col min="14358" max="14358" width="3.28515625" style="156" customWidth="1"/>
    <col min="14359" max="14592" width="6.85546875" style="156" customWidth="1"/>
    <col min="14593" max="14593" width="3.42578125" style="156" customWidth="1"/>
    <col min="14594" max="14594" width="9.42578125" style="156" customWidth="1"/>
    <col min="14595" max="14595" width="11.140625" style="156" customWidth="1"/>
    <col min="14596" max="14596" width="1.140625" style="156" customWidth="1"/>
    <col min="14597" max="14597" width="5.7109375" style="156" customWidth="1"/>
    <col min="14598" max="14598" width="1.140625" style="156" customWidth="1"/>
    <col min="14599" max="14599" width="2.28515625" style="156" customWidth="1"/>
    <col min="14600" max="14600" width="11.42578125" style="156" customWidth="1"/>
    <col min="14601" max="14601" width="1.28515625" style="156" customWidth="1"/>
    <col min="14602" max="14602" width="1" style="156" customWidth="1"/>
    <col min="14603" max="14603" width="8" style="156" customWidth="1"/>
    <col min="14604" max="14604" width="5.5703125" style="156" customWidth="1"/>
    <col min="14605" max="14605" width="1.28515625" style="156" customWidth="1"/>
    <col min="14606" max="14606" width="3.42578125" style="156" customWidth="1"/>
    <col min="14607" max="14607" width="1.140625" style="156" customWidth="1"/>
    <col min="14608" max="14608" width="7.140625" style="156" customWidth="1"/>
    <col min="14609" max="14609" width="17.28515625" style="156" customWidth="1"/>
    <col min="14610" max="14610" width="2" style="156" customWidth="1"/>
    <col min="14611" max="14611" width="5.42578125" style="156" customWidth="1"/>
    <col min="14612" max="14612" width="1.42578125" style="156" customWidth="1"/>
    <col min="14613" max="14613" width="5.7109375" style="156" customWidth="1"/>
    <col min="14614" max="14614" width="3.28515625" style="156" customWidth="1"/>
    <col min="14615" max="14848" width="6.85546875" style="156" customWidth="1"/>
    <col min="14849" max="14849" width="3.42578125" style="156" customWidth="1"/>
    <col min="14850" max="14850" width="9.42578125" style="156" customWidth="1"/>
    <col min="14851" max="14851" width="11.140625" style="156" customWidth="1"/>
    <col min="14852" max="14852" width="1.140625" style="156" customWidth="1"/>
    <col min="14853" max="14853" width="5.7109375" style="156" customWidth="1"/>
    <col min="14854" max="14854" width="1.140625" style="156" customWidth="1"/>
    <col min="14855" max="14855" width="2.28515625" style="156" customWidth="1"/>
    <col min="14856" max="14856" width="11.42578125" style="156" customWidth="1"/>
    <col min="14857" max="14857" width="1.28515625" style="156" customWidth="1"/>
    <col min="14858" max="14858" width="1" style="156" customWidth="1"/>
    <col min="14859" max="14859" width="8" style="156" customWidth="1"/>
    <col min="14860" max="14860" width="5.5703125" style="156" customWidth="1"/>
    <col min="14861" max="14861" width="1.28515625" style="156" customWidth="1"/>
    <col min="14862" max="14862" width="3.42578125" style="156" customWidth="1"/>
    <col min="14863" max="14863" width="1.140625" style="156" customWidth="1"/>
    <col min="14864" max="14864" width="7.140625" style="156" customWidth="1"/>
    <col min="14865" max="14865" width="17.28515625" style="156" customWidth="1"/>
    <col min="14866" max="14866" width="2" style="156" customWidth="1"/>
    <col min="14867" max="14867" width="5.42578125" style="156" customWidth="1"/>
    <col min="14868" max="14868" width="1.42578125" style="156" customWidth="1"/>
    <col min="14869" max="14869" width="5.7109375" style="156" customWidth="1"/>
    <col min="14870" max="14870" width="3.28515625" style="156" customWidth="1"/>
    <col min="14871" max="15104" width="6.85546875" style="156" customWidth="1"/>
    <col min="15105" max="15105" width="3.42578125" style="156" customWidth="1"/>
    <col min="15106" max="15106" width="9.42578125" style="156" customWidth="1"/>
    <col min="15107" max="15107" width="11.140625" style="156" customWidth="1"/>
    <col min="15108" max="15108" width="1.140625" style="156" customWidth="1"/>
    <col min="15109" max="15109" width="5.7109375" style="156" customWidth="1"/>
    <col min="15110" max="15110" width="1.140625" style="156" customWidth="1"/>
    <col min="15111" max="15111" width="2.28515625" style="156" customWidth="1"/>
    <col min="15112" max="15112" width="11.42578125" style="156" customWidth="1"/>
    <col min="15113" max="15113" width="1.28515625" style="156" customWidth="1"/>
    <col min="15114" max="15114" width="1" style="156" customWidth="1"/>
    <col min="15115" max="15115" width="8" style="156" customWidth="1"/>
    <col min="15116" max="15116" width="5.5703125" style="156" customWidth="1"/>
    <col min="15117" max="15117" width="1.28515625" style="156" customWidth="1"/>
    <col min="15118" max="15118" width="3.42578125" style="156" customWidth="1"/>
    <col min="15119" max="15119" width="1.140625" style="156" customWidth="1"/>
    <col min="15120" max="15120" width="7.140625" style="156" customWidth="1"/>
    <col min="15121" max="15121" width="17.28515625" style="156" customWidth="1"/>
    <col min="15122" max="15122" width="2" style="156" customWidth="1"/>
    <col min="15123" max="15123" width="5.42578125" style="156" customWidth="1"/>
    <col min="15124" max="15124" width="1.42578125" style="156" customWidth="1"/>
    <col min="15125" max="15125" width="5.7109375" style="156" customWidth="1"/>
    <col min="15126" max="15126" width="3.28515625" style="156" customWidth="1"/>
    <col min="15127" max="15360" width="6.85546875" style="156" customWidth="1"/>
    <col min="15361" max="15361" width="3.42578125" style="156" customWidth="1"/>
    <col min="15362" max="15362" width="9.42578125" style="156" customWidth="1"/>
    <col min="15363" max="15363" width="11.140625" style="156" customWidth="1"/>
    <col min="15364" max="15364" width="1.140625" style="156" customWidth="1"/>
    <col min="15365" max="15365" width="5.7109375" style="156" customWidth="1"/>
    <col min="15366" max="15366" width="1.140625" style="156" customWidth="1"/>
    <col min="15367" max="15367" width="2.28515625" style="156" customWidth="1"/>
    <col min="15368" max="15368" width="11.42578125" style="156" customWidth="1"/>
    <col min="15369" max="15369" width="1.28515625" style="156" customWidth="1"/>
    <col min="15370" max="15370" width="1" style="156" customWidth="1"/>
    <col min="15371" max="15371" width="8" style="156" customWidth="1"/>
    <col min="15372" max="15372" width="5.5703125" style="156" customWidth="1"/>
    <col min="15373" max="15373" width="1.28515625" style="156" customWidth="1"/>
    <col min="15374" max="15374" width="3.42578125" style="156" customWidth="1"/>
    <col min="15375" max="15375" width="1.140625" style="156" customWidth="1"/>
    <col min="15376" max="15376" width="7.140625" style="156" customWidth="1"/>
    <col min="15377" max="15377" width="17.28515625" style="156" customWidth="1"/>
    <col min="15378" max="15378" width="2" style="156" customWidth="1"/>
    <col min="15379" max="15379" width="5.42578125" style="156" customWidth="1"/>
    <col min="15380" max="15380" width="1.42578125" style="156" customWidth="1"/>
    <col min="15381" max="15381" width="5.7109375" style="156" customWidth="1"/>
    <col min="15382" max="15382" width="3.28515625" style="156" customWidth="1"/>
    <col min="15383" max="15616" width="6.85546875" style="156" customWidth="1"/>
    <col min="15617" max="15617" width="3.42578125" style="156" customWidth="1"/>
    <col min="15618" max="15618" width="9.42578125" style="156" customWidth="1"/>
    <col min="15619" max="15619" width="11.140625" style="156" customWidth="1"/>
    <col min="15620" max="15620" width="1.140625" style="156" customWidth="1"/>
    <col min="15621" max="15621" width="5.7109375" style="156" customWidth="1"/>
    <col min="15622" max="15622" width="1.140625" style="156" customWidth="1"/>
    <col min="15623" max="15623" width="2.28515625" style="156" customWidth="1"/>
    <col min="15624" max="15624" width="11.42578125" style="156" customWidth="1"/>
    <col min="15625" max="15625" width="1.28515625" style="156" customWidth="1"/>
    <col min="15626" max="15626" width="1" style="156" customWidth="1"/>
    <col min="15627" max="15627" width="8" style="156" customWidth="1"/>
    <col min="15628" max="15628" width="5.5703125" style="156" customWidth="1"/>
    <col min="15629" max="15629" width="1.28515625" style="156" customWidth="1"/>
    <col min="15630" max="15630" width="3.42578125" style="156" customWidth="1"/>
    <col min="15631" max="15631" width="1.140625" style="156" customWidth="1"/>
    <col min="15632" max="15632" width="7.140625" style="156" customWidth="1"/>
    <col min="15633" max="15633" width="17.28515625" style="156" customWidth="1"/>
    <col min="15634" max="15634" width="2" style="156" customWidth="1"/>
    <col min="15635" max="15635" width="5.42578125" style="156" customWidth="1"/>
    <col min="15636" max="15636" width="1.42578125" style="156" customWidth="1"/>
    <col min="15637" max="15637" width="5.7109375" style="156" customWidth="1"/>
    <col min="15638" max="15638" width="3.28515625" style="156" customWidth="1"/>
    <col min="15639" max="15872" width="6.85546875" style="156" customWidth="1"/>
    <col min="15873" max="15873" width="3.42578125" style="156" customWidth="1"/>
    <col min="15874" max="15874" width="9.42578125" style="156" customWidth="1"/>
    <col min="15875" max="15875" width="11.140625" style="156" customWidth="1"/>
    <col min="15876" max="15876" width="1.140625" style="156" customWidth="1"/>
    <col min="15877" max="15877" width="5.7109375" style="156" customWidth="1"/>
    <col min="15878" max="15878" width="1.140625" style="156" customWidth="1"/>
    <col min="15879" max="15879" width="2.28515625" style="156" customWidth="1"/>
    <col min="15880" max="15880" width="11.42578125" style="156" customWidth="1"/>
    <col min="15881" max="15881" width="1.28515625" style="156" customWidth="1"/>
    <col min="15882" max="15882" width="1" style="156" customWidth="1"/>
    <col min="15883" max="15883" width="8" style="156" customWidth="1"/>
    <col min="15884" max="15884" width="5.5703125" style="156" customWidth="1"/>
    <col min="15885" max="15885" width="1.28515625" style="156" customWidth="1"/>
    <col min="15886" max="15886" width="3.42578125" style="156" customWidth="1"/>
    <col min="15887" max="15887" width="1.140625" style="156" customWidth="1"/>
    <col min="15888" max="15888" width="7.140625" style="156" customWidth="1"/>
    <col min="15889" max="15889" width="17.28515625" style="156" customWidth="1"/>
    <col min="15890" max="15890" width="2" style="156" customWidth="1"/>
    <col min="15891" max="15891" width="5.42578125" style="156" customWidth="1"/>
    <col min="15892" max="15892" width="1.42578125" style="156" customWidth="1"/>
    <col min="15893" max="15893" width="5.7109375" style="156" customWidth="1"/>
    <col min="15894" max="15894" width="3.28515625" style="156" customWidth="1"/>
    <col min="15895" max="16128" width="6.85546875" style="156" customWidth="1"/>
    <col min="16129" max="16129" width="3.42578125" style="156" customWidth="1"/>
    <col min="16130" max="16130" width="9.42578125" style="156" customWidth="1"/>
    <col min="16131" max="16131" width="11.140625" style="156" customWidth="1"/>
    <col min="16132" max="16132" width="1.140625" style="156" customWidth="1"/>
    <col min="16133" max="16133" width="5.7109375" style="156" customWidth="1"/>
    <col min="16134" max="16134" width="1.140625" style="156" customWidth="1"/>
    <col min="16135" max="16135" width="2.28515625" style="156" customWidth="1"/>
    <col min="16136" max="16136" width="11.42578125" style="156" customWidth="1"/>
    <col min="16137" max="16137" width="1.28515625" style="156" customWidth="1"/>
    <col min="16138" max="16138" width="1" style="156" customWidth="1"/>
    <col min="16139" max="16139" width="8" style="156" customWidth="1"/>
    <col min="16140" max="16140" width="5.5703125" style="156" customWidth="1"/>
    <col min="16141" max="16141" width="1.28515625" style="156" customWidth="1"/>
    <col min="16142" max="16142" width="3.42578125" style="156" customWidth="1"/>
    <col min="16143" max="16143" width="1.140625" style="156" customWidth="1"/>
    <col min="16144" max="16144" width="7.140625" style="156" customWidth="1"/>
    <col min="16145" max="16145" width="17.28515625" style="156" customWidth="1"/>
    <col min="16146" max="16146" width="2" style="156" customWidth="1"/>
    <col min="16147" max="16147" width="5.42578125" style="156" customWidth="1"/>
    <col min="16148" max="16148" width="1.42578125" style="156" customWidth="1"/>
    <col min="16149" max="16149" width="5.7109375" style="156" customWidth="1"/>
    <col min="16150" max="16150" width="3.28515625" style="156" customWidth="1"/>
    <col min="16151" max="16384" width="6.85546875" style="156" customWidth="1"/>
  </cols>
  <sheetData>
    <row r="1" spans="2:21" ht="6" customHeight="1" x14ac:dyDescent="0.25"/>
    <row r="2" spans="2:21" ht="20.25" customHeight="1" x14ac:dyDescent="0.25">
      <c r="B2" s="188" t="s">
        <v>2662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</row>
    <row r="3" spans="2:21" ht="6" customHeight="1" x14ac:dyDescent="0.25"/>
    <row r="4" spans="2:21" ht="18.75" customHeight="1" x14ac:dyDescent="0.25">
      <c r="B4" s="189" t="s">
        <v>2663</v>
      </c>
      <c r="C4" s="189"/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89"/>
    </row>
    <row r="5" spans="2:21" ht="27" customHeight="1" x14ac:dyDescent="0.25"/>
    <row r="6" spans="2:21" ht="18" customHeight="1" x14ac:dyDescent="0.25"/>
    <row r="7" spans="2:21" x14ac:dyDescent="0.25">
      <c r="H7" s="200" t="s">
        <v>2664</v>
      </c>
      <c r="I7" s="200"/>
      <c r="K7" s="201" t="s">
        <v>2665</v>
      </c>
      <c r="L7" s="201"/>
      <c r="N7" s="201" t="s">
        <v>2666</v>
      </c>
      <c r="O7" s="201"/>
      <c r="P7" s="201"/>
    </row>
    <row r="8" spans="2:21" ht="13.5" customHeight="1" x14ac:dyDescent="0.25">
      <c r="H8" s="204" t="s">
        <v>2667</v>
      </c>
      <c r="I8" s="204"/>
      <c r="K8" s="198">
        <v>491587.97</v>
      </c>
      <c r="L8" s="198"/>
      <c r="N8" s="205">
        <v>165</v>
      </c>
      <c r="O8" s="205"/>
      <c r="P8" s="205"/>
    </row>
    <row r="9" spans="2:21" ht="13.5" customHeight="1" x14ac:dyDescent="0.25">
      <c r="H9" s="204" t="s">
        <v>2668</v>
      </c>
      <c r="I9" s="204"/>
      <c r="K9" s="198">
        <v>906056.41</v>
      </c>
      <c r="L9" s="198"/>
      <c r="N9" s="205">
        <v>149</v>
      </c>
      <c r="O9" s="205"/>
      <c r="P9" s="205"/>
    </row>
    <row r="10" spans="2:21" ht="13.5" customHeight="1" x14ac:dyDescent="0.25">
      <c r="H10" s="204" t="s">
        <v>2669</v>
      </c>
      <c r="I10" s="204"/>
      <c r="K10" s="198">
        <v>23622.65</v>
      </c>
      <c r="L10" s="198"/>
      <c r="N10" s="205">
        <v>10</v>
      </c>
      <c r="O10" s="205"/>
      <c r="P10" s="205"/>
    </row>
    <row r="11" spans="2:21" ht="13.5" customHeight="1" x14ac:dyDescent="0.25">
      <c r="H11" s="204" t="s">
        <v>2670</v>
      </c>
      <c r="I11" s="204"/>
      <c r="K11" s="198">
        <v>182901.35</v>
      </c>
      <c r="L11" s="198"/>
      <c r="N11" s="205">
        <v>5</v>
      </c>
      <c r="O11" s="205"/>
      <c r="P11" s="205"/>
    </row>
    <row r="12" spans="2:21" ht="13.5" customHeight="1" x14ac:dyDescent="0.25">
      <c r="H12" s="204" t="s">
        <v>2671</v>
      </c>
      <c r="I12" s="204"/>
      <c r="K12" s="198">
        <v>128091.07</v>
      </c>
      <c r="L12" s="198"/>
      <c r="N12" s="205">
        <v>67</v>
      </c>
      <c r="O12" s="205"/>
      <c r="P12" s="205"/>
    </row>
    <row r="13" spans="2:21" ht="13.5" customHeight="1" x14ac:dyDescent="0.25">
      <c r="H13" s="204" t="s">
        <v>2672</v>
      </c>
      <c r="I13" s="204"/>
      <c r="K13" s="198">
        <v>200</v>
      </c>
      <c r="L13" s="198"/>
      <c r="N13" s="205">
        <v>1</v>
      </c>
      <c r="O13" s="205"/>
      <c r="P13" s="205"/>
    </row>
    <row r="14" spans="2:21" ht="12" customHeight="1" x14ac:dyDescent="0.25"/>
    <row r="15" spans="2:21" x14ac:dyDescent="0.25">
      <c r="H15" s="194" t="s">
        <v>205</v>
      </c>
      <c r="I15" s="194"/>
      <c r="K15" s="198">
        <v>1732459.45</v>
      </c>
      <c r="L15" s="198"/>
      <c r="N15" s="205">
        <v>362</v>
      </c>
      <c r="O15" s="205"/>
      <c r="P15" s="205"/>
    </row>
    <row r="16" spans="2:21" ht="6" customHeight="1" x14ac:dyDescent="0.25"/>
    <row r="17" spans="1:22" ht="409.6" customHeight="1" x14ac:dyDescent="0.25"/>
    <row r="18" spans="1:22" ht="18" customHeight="1" x14ac:dyDescent="0.25"/>
    <row r="19" spans="1:22" ht="15" customHeight="1" x14ac:dyDescent="0.25">
      <c r="A19" s="182" t="s">
        <v>380</v>
      </c>
      <c r="B19" s="182"/>
      <c r="C19" s="182"/>
      <c r="D19" s="182"/>
      <c r="E19" s="182"/>
      <c r="F19" s="182"/>
      <c r="G19" s="182"/>
      <c r="H19" s="182"/>
      <c r="L19" s="183" t="s">
        <v>2673</v>
      </c>
      <c r="M19" s="183"/>
      <c r="N19" s="183"/>
      <c r="O19" s="183"/>
      <c r="P19" s="183"/>
      <c r="Q19" s="183"/>
      <c r="R19" s="183"/>
      <c r="S19" s="183"/>
      <c r="T19" s="183"/>
      <c r="U19" s="183"/>
      <c r="V19" s="183"/>
    </row>
  </sheetData>
  <mergeCells count="28">
    <mergeCell ref="H8:I8"/>
    <mergeCell ref="K8:L8"/>
    <mergeCell ref="N8:P8"/>
    <mergeCell ref="B2:U2"/>
    <mergeCell ref="B4:U4"/>
    <mergeCell ref="H7:I7"/>
    <mergeCell ref="K7:L7"/>
    <mergeCell ref="N7:P7"/>
    <mergeCell ref="H9:I9"/>
    <mergeCell ref="K9:L9"/>
    <mergeCell ref="N9:P9"/>
    <mergeCell ref="H10:I10"/>
    <mergeCell ref="K10:L10"/>
    <mergeCell ref="N10:P10"/>
    <mergeCell ref="H11:I11"/>
    <mergeCell ref="K11:L11"/>
    <mergeCell ref="N11:P11"/>
    <mergeCell ref="H12:I12"/>
    <mergeCell ref="K12:L12"/>
    <mergeCell ref="N12:P12"/>
    <mergeCell ref="A19:H19"/>
    <mergeCell ref="L19:V19"/>
    <mergeCell ref="H13:I13"/>
    <mergeCell ref="K13:L13"/>
    <mergeCell ref="N13:P13"/>
    <mergeCell ref="H15:I15"/>
    <mergeCell ref="K15:L15"/>
    <mergeCell ref="N15:P15"/>
  </mergeCells>
  <pageMargins left="0.25" right="0.25" top="0.25" bottom="0.25" header="0" footer="0"/>
  <pageSetup paperSize="0" scale="0" fitToWidth="0" fitToHeight="0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ACH &amp; Recap </vt:lpstr>
      <vt:lpstr>2. Vendor Pmt Hist</vt:lpstr>
      <vt:lpstr>3. Disbursement Rpt</vt:lpstr>
      <vt:lpstr>4. Vendor pmt </vt:lpstr>
      <vt:lpstr>5. Pcard Rpt</vt:lpstr>
      <vt:lpstr>6. Gas Rpt</vt:lpstr>
      <vt:lpstr>7. Chk register</vt:lpstr>
      <vt:lpstr>8. AP voids</vt:lpstr>
      <vt:lpstr>9. Fund Summary</vt:lpstr>
      <vt:lpstr>'3. Disbursement Rpt'!Print_Area</vt:lpstr>
      <vt:lpstr>'6. Gas Rpt'!Print_Area</vt:lpstr>
      <vt:lpstr>'ACH &amp; Recap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 County Department of Education</dc:creator>
  <cp:lastModifiedBy>Rubi Platero</cp:lastModifiedBy>
  <dcterms:created xsi:type="dcterms:W3CDTF">2021-07-09T14:34:17Z</dcterms:created>
  <dcterms:modified xsi:type="dcterms:W3CDTF">2021-08-09T15:04:04Z</dcterms:modified>
</cp:coreProperties>
</file>